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3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4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drawings/drawing5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activeTab="5"/>
  </bookViews>
  <sheets>
    <sheet name="Pressendye" sheetId="1" r:id="rId1"/>
    <sheet name="Scolty" sheetId="7" r:id="rId2"/>
    <sheet name="Hill of Fare" sheetId="2" r:id="rId3"/>
    <sheet name="Mither Tap" sheetId="3" r:id="rId4"/>
    <sheet name="Cheyne Hill" sheetId="4" r:id="rId5"/>
    <sheet name="Summary" sheetId="6" r:id="rId6"/>
  </sheets>
  <calcPr calcId="152511"/>
</workbook>
</file>

<file path=xl/calcChain.xml><?xml version="1.0" encoding="utf-8"?>
<calcChain xmlns="http://schemas.openxmlformats.org/spreadsheetml/2006/main">
  <c r="Q55" i="3" l="1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K61" i="6"/>
  <c r="K62" i="6"/>
  <c r="K63" i="6"/>
  <c r="K64" i="6"/>
  <c r="I63" i="6"/>
  <c r="H63" i="6"/>
  <c r="G63" i="6"/>
  <c r="J63" i="6" s="1"/>
  <c r="I64" i="6"/>
  <c r="H64" i="6"/>
  <c r="F64" i="6"/>
  <c r="G62" i="6"/>
  <c r="F62" i="6"/>
  <c r="E62" i="6"/>
  <c r="H60" i="6"/>
  <c r="G60" i="6"/>
  <c r="F60" i="6"/>
  <c r="E60" i="6"/>
  <c r="K27" i="6"/>
  <c r="L27" i="6"/>
  <c r="M27" i="6"/>
  <c r="N27" i="6"/>
  <c r="O27" i="6"/>
  <c r="P27" i="6"/>
  <c r="K28" i="6"/>
  <c r="L28" i="6"/>
  <c r="M28" i="6"/>
  <c r="N28" i="6"/>
  <c r="O28" i="6"/>
  <c r="P28" i="6"/>
  <c r="K29" i="6"/>
  <c r="L29" i="6"/>
  <c r="M29" i="6"/>
  <c r="N29" i="6"/>
  <c r="O29" i="6"/>
  <c r="P29" i="6"/>
  <c r="K30" i="6"/>
  <c r="L30" i="6"/>
  <c r="M30" i="6"/>
  <c r="N30" i="6"/>
  <c r="O30" i="6"/>
  <c r="P30" i="6"/>
  <c r="K31" i="6"/>
  <c r="L31" i="6"/>
  <c r="M31" i="6"/>
  <c r="N31" i="6"/>
  <c r="O31" i="6"/>
  <c r="P31" i="6"/>
  <c r="I31" i="6"/>
  <c r="H31" i="6"/>
  <c r="G31" i="6"/>
  <c r="J31" i="6"/>
  <c r="I30" i="6"/>
  <c r="H30" i="6"/>
  <c r="F30" i="6"/>
  <c r="J30" i="6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2" i="4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2" i="2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2" i="7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2" i="1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8" i="3"/>
  <c r="N69" i="3"/>
  <c r="N70" i="3"/>
  <c r="N67" i="3"/>
  <c r="K67" i="3"/>
  <c r="E29" i="6"/>
  <c r="E28" i="6"/>
  <c r="G29" i="6"/>
  <c r="F29" i="6"/>
  <c r="H28" i="6"/>
  <c r="G28" i="6"/>
  <c r="F28" i="6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2" i="4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2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2" i="1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2" i="7"/>
  <c r="J64" i="6" l="1"/>
  <c r="J60" i="6"/>
  <c r="J62" i="6"/>
  <c r="J28" i="6"/>
  <c r="J29" i="6"/>
  <c r="K57" i="6"/>
  <c r="K58" i="6"/>
  <c r="K59" i="6"/>
  <c r="K60" i="6"/>
  <c r="K49" i="6"/>
  <c r="K50" i="6"/>
  <c r="K51" i="6"/>
  <c r="K52" i="6"/>
  <c r="K53" i="6"/>
  <c r="K54" i="6"/>
  <c r="K55" i="6"/>
  <c r="K56" i="6"/>
  <c r="N16" i="6"/>
  <c r="O16" i="6"/>
  <c r="P16" i="6"/>
  <c r="N17" i="6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N23" i="6"/>
  <c r="O23" i="6"/>
  <c r="P23" i="6"/>
  <c r="N24" i="6"/>
  <c r="O24" i="6"/>
  <c r="P24" i="6"/>
  <c r="N25" i="6"/>
  <c r="O25" i="6"/>
  <c r="P25" i="6"/>
  <c r="N26" i="6"/>
  <c r="O26" i="6"/>
  <c r="P26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E6" i="6"/>
  <c r="F6" i="6"/>
  <c r="I6" i="6"/>
  <c r="E7" i="6"/>
  <c r="H7" i="6"/>
  <c r="I7" i="6"/>
  <c r="E8" i="6"/>
  <c r="F8" i="6"/>
  <c r="K8" i="6" s="1"/>
  <c r="H8" i="6"/>
  <c r="E9" i="6"/>
  <c r="H9" i="6"/>
  <c r="I9" i="6"/>
  <c r="K9" i="6" s="1"/>
  <c r="E10" i="6"/>
  <c r="K10" i="6" s="1"/>
  <c r="F10" i="6"/>
  <c r="H10" i="6"/>
  <c r="E11" i="6"/>
  <c r="K11" i="6" s="1"/>
  <c r="F11" i="6"/>
  <c r="G11" i="6"/>
  <c r="E12" i="6"/>
  <c r="F12" i="6"/>
  <c r="G12" i="6"/>
  <c r="I12" i="6"/>
  <c r="E13" i="6"/>
  <c r="K13" i="6" s="1"/>
  <c r="G13" i="6"/>
  <c r="H13" i="6"/>
  <c r="E14" i="6"/>
  <c r="G14" i="6"/>
  <c r="I14" i="6"/>
  <c r="E15" i="6"/>
  <c r="F15" i="6"/>
  <c r="G15" i="6"/>
  <c r="K15" i="6" s="1"/>
  <c r="H15" i="6"/>
  <c r="E16" i="6"/>
  <c r="K16" i="6" s="1"/>
  <c r="F16" i="6"/>
  <c r="G16" i="6"/>
  <c r="H16" i="6"/>
  <c r="E17" i="6"/>
  <c r="G17" i="6"/>
  <c r="I17" i="6"/>
  <c r="K17" i="6" s="1"/>
  <c r="E18" i="6"/>
  <c r="G18" i="6"/>
  <c r="I18" i="6"/>
  <c r="E19" i="6"/>
  <c r="F19" i="6"/>
  <c r="G19" i="6"/>
  <c r="I19" i="6"/>
  <c r="E20" i="6"/>
  <c r="G20" i="6"/>
  <c r="I20" i="6"/>
  <c r="F21" i="6"/>
  <c r="H21" i="6"/>
  <c r="I21" i="6"/>
  <c r="F22" i="6"/>
  <c r="K22" i="6" s="1"/>
  <c r="G22" i="6"/>
  <c r="H22" i="6"/>
  <c r="F23" i="6"/>
  <c r="G23" i="6"/>
  <c r="H23" i="6"/>
  <c r="I23" i="6"/>
  <c r="K23" i="6" s="1"/>
  <c r="F24" i="6"/>
  <c r="H24" i="6"/>
  <c r="I24" i="6"/>
  <c r="F25" i="6"/>
  <c r="H25" i="6"/>
  <c r="I25" i="6"/>
  <c r="F26" i="6"/>
  <c r="G26" i="6"/>
  <c r="H26" i="6"/>
  <c r="I26" i="6"/>
  <c r="F27" i="6"/>
  <c r="G27" i="6"/>
  <c r="I27" i="6"/>
  <c r="I5" i="6"/>
  <c r="H5" i="6"/>
  <c r="G4" i="6"/>
  <c r="G5" i="6"/>
  <c r="F4" i="6"/>
  <c r="F5" i="6"/>
  <c r="F3" i="6"/>
  <c r="E3" i="6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2" i="7"/>
  <c r="M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K55" i="3"/>
  <c r="O55" i="3"/>
  <c r="K56" i="3"/>
  <c r="O56" i="3"/>
  <c r="K57" i="3"/>
  <c r="O57" i="3"/>
  <c r="K58" i="3"/>
  <c r="O58" i="3"/>
  <c r="K59" i="3"/>
  <c r="O59" i="3"/>
  <c r="K60" i="3"/>
  <c r="O60" i="3"/>
  <c r="K61" i="3"/>
  <c r="O61" i="3"/>
  <c r="K62" i="3"/>
  <c r="O62" i="3"/>
  <c r="K63" i="3"/>
  <c r="O63" i="3"/>
  <c r="K64" i="3"/>
  <c r="O64" i="3"/>
  <c r="K65" i="3"/>
  <c r="O65" i="3"/>
  <c r="K66" i="3"/>
  <c r="O66" i="3"/>
  <c r="O67" i="3"/>
  <c r="K68" i="3"/>
  <c r="O68" i="3"/>
  <c r="K69" i="3"/>
  <c r="O69" i="3"/>
  <c r="K70" i="3"/>
  <c r="O70" i="3"/>
  <c r="M50" i="7"/>
  <c r="O50" i="7"/>
  <c r="M51" i="7"/>
  <c r="O51" i="7"/>
  <c r="M52" i="7"/>
  <c r="O52" i="7"/>
  <c r="M53" i="7"/>
  <c r="O53" i="7"/>
  <c r="M54" i="7"/>
  <c r="O54" i="7"/>
  <c r="M55" i="7"/>
  <c r="O55" i="7"/>
  <c r="M56" i="7"/>
  <c r="O56" i="7"/>
  <c r="M57" i="7"/>
  <c r="O57" i="7"/>
  <c r="M58" i="7"/>
  <c r="O58" i="7"/>
  <c r="M59" i="7"/>
  <c r="O59" i="7"/>
  <c r="M60" i="7"/>
  <c r="O60" i="7"/>
  <c r="O49" i="7"/>
  <c r="M49" i="7"/>
  <c r="O48" i="7"/>
  <c r="M48" i="7"/>
  <c r="O47" i="7"/>
  <c r="M47" i="7"/>
  <c r="O46" i="7"/>
  <c r="M46" i="7"/>
  <c r="O45" i="7"/>
  <c r="M45" i="7"/>
  <c r="O44" i="7"/>
  <c r="M44" i="7"/>
  <c r="O43" i="7"/>
  <c r="M43" i="7"/>
  <c r="O42" i="7"/>
  <c r="M42" i="7"/>
  <c r="O41" i="7"/>
  <c r="M41" i="7"/>
  <c r="O40" i="7"/>
  <c r="M40" i="7"/>
  <c r="O39" i="7"/>
  <c r="M39" i="7"/>
  <c r="O38" i="7"/>
  <c r="M38" i="7"/>
  <c r="O37" i="7"/>
  <c r="M37" i="7"/>
  <c r="O36" i="7"/>
  <c r="M36" i="7"/>
  <c r="O35" i="7"/>
  <c r="M35" i="7"/>
  <c r="O34" i="7"/>
  <c r="M34" i="7"/>
  <c r="O33" i="7"/>
  <c r="M33" i="7"/>
  <c r="O32" i="7"/>
  <c r="M32" i="7"/>
  <c r="O31" i="7"/>
  <c r="M31" i="7"/>
  <c r="O30" i="7"/>
  <c r="M30" i="7"/>
  <c r="O29" i="7"/>
  <c r="M29" i="7"/>
  <c r="O28" i="7"/>
  <c r="M28" i="7"/>
  <c r="O27" i="7"/>
  <c r="M27" i="7"/>
  <c r="O26" i="7"/>
  <c r="M26" i="7"/>
  <c r="O25" i="7"/>
  <c r="M25" i="7"/>
  <c r="O24" i="7"/>
  <c r="M24" i="7"/>
  <c r="O23" i="7"/>
  <c r="M23" i="7"/>
  <c r="O22" i="7"/>
  <c r="M22" i="7"/>
  <c r="O21" i="7"/>
  <c r="M21" i="7"/>
  <c r="O20" i="7"/>
  <c r="M20" i="7"/>
  <c r="O19" i="7"/>
  <c r="M19" i="7"/>
  <c r="O18" i="7"/>
  <c r="M18" i="7"/>
  <c r="O17" i="7"/>
  <c r="M17" i="7"/>
  <c r="O16" i="7"/>
  <c r="M16" i="7"/>
  <c r="O15" i="7"/>
  <c r="M15" i="7"/>
  <c r="O14" i="7"/>
  <c r="M14" i="7"/>
  <c r="O13" i="7"/>
  <c r="M13" i="7"/>
  <c r="O12" i="7"/>
  <c r="M12" i="7"/>
  <c r="O11" i="7"/>
  <c r="M11" i="7"/>
  <c r="O10" i="7"/>
  <c r="M10" i="7"/>
  <c r="O9" i="7"/>
  <c r="M9" i="7"/>
  <c r="O8" i="7"/>
  <c r="M8" i="7"/>
  <c r="O7" i="7"/>
  <c r="M7" i="7"/>
  <c r="O6" i="7"/>
  <c r="M6" i="7"/>
  <c r="O5" i="7"/>
  <c r="M5" i="7"/>
  <c r="O4" i="7"/>
  <c r="M4" i="7"/>
  <c r="O3" i="7"/>
  <c r="M3" i="7"/>
  <c r="O2" i="7"/>
  <c r="M2" i="7"/>
  <c r="K24" i="6" l="1"/>
  <c r="J21" i="6"/>
  <c r="K19" i="6"/>
  <c r="K18" i="6"/>
  <c r="J14" i="6"/>
  <c r="K12" i="6"/>
  <c r="J11" i="6"/>
  <c r="J8" i="6"/>
  <c r="K6" i="6"/>
  <c r="K26" i="6"/>
  <c r="K7" i="6"/>
  <c r="K25" i="6"/>
  <c r="K20" i="6"/>
  <c r="K21" i="6"/>
  <c r="K14" i="6"/>
  <c r="J25" i="6"/>
  <c r="J17" i="6"/>
  <c r="J26" i="6"/>
  <c r="J22" i="6"/>
  <c r="J18" i="6"/>
  <c r="J9" i="6"/>
  <c r="J27" i="6"/>
  <c r="J23" i="6"/>
  <c r="J20" i="6"/>
  <c r="J10" i="6"/>
  <c r="J6" i="6"/>
  <c r="J24" i="6"/>
  <c r="J13" i="6"/>
  <c r="J7" i="6"/>
  <c r="J16" i="6"/>
  <c r="J12" i="6"/>
  <c r="J19" i="6"/>
  <c r="J15" i="6"/>
  <c r="P70" i="3"/>
  <c r="P67" i="3"/>
  <c r="P66" i="3"/>
  <c r="P63" i="3"/>
  <c r="P62" i="3"/>
  <c r="P55" i="3"/>
  <c r="P58" i="3"/>
  <c r="P59" i="3"/>
  <c r="P64" i="3"/>
  <c r="P60" i="3"/>
  <c r="P65" i="3"/>
  <c r="P61" i="3"/>
  <c r="P56" i="3"/>
  <c r="P68" i="3"/>
  <c r="P57" i="3"/>
  <c r="P69" i="3"/>
  <c r="P57" i="7"/>
  <c r="P54" i="7"/>
  <c r="P53" i="7"/>
  <c r="P50" i="7"/>
  <c r="P48" i="7"/>
  <c r="Q48" i="7" s="1"/>
  <c r="P49" i="7"/>
  <c r="Q49" i="7" s="1"/>
  <c r="P55" i="7"/>
  <c r="P59" i="7"/>
  <c r="P58" i="7"/>
  <c r="P60" i="7"/>
  <c r="P56" i="7"/>
  <c r="P51" i="7"/>
  <c r="P52" i="7"/>
  <c r="P2" i="7"/>
  <c r="Q2" i="7" s="1"/>
  <c r="P3" i="7"/>
  <c r="Q3" i="7" s="1"/>
  <c r="P4" i="7"/>
  <c r="Q4" i="7" s="1"/>
  <c r="P5" i="7"/>
  <c r="Q5" i="7" s="1"/>
  <c r="P6" i="7"/>
  <c r="Q6" i="7" s="1"/>
  <c r="P7" i="7"/>
  <c r="Q7" i="7" s="1"/>
  <c r="P8" i="7"/>
  <c r="Q8" i="7" s="1"/>
  <c r="P9" i="7"/>
  <c r="Q9" i="7" s="1"/>
  <c r="P10" i="7"/>
  <c r="Q10" i="7" s="1"/>
  <c r="P11" i="7"/>
  <c r="Q11" i="7" s="1"/>
  <c r="P12" i="7"/>
  <c r="Q12" i="7" s="1"/>
  <c r="P13" i="7"/>
  <c r="Q13" i="7" s="1"/>
  <c r="P14" i="7"/>
  <c r="Q14" i="7" s="1"/>
  <c r="P15" i="7"/>
  <c r="Q15" i="7" s="1"/>
  <c r="P16" i="7"/>
  <c r="Q16" i="7" s="1"/>
  <c r="P17" i="7"/>
  <c r="Q17" i="7" s="1"/>
  <c r="P18" i="7"/>
  <c r="Q18" i="7" s="1"/>
  <c r="P19" i="7"/>
  <c r="Q19" i="7" s="1"/>
  <c r="P20" i="7"/>
  <c r="Q20" i="7" s="1"/>
  <c r="P21" i="7"/>
  <c r="Q21" i="7" s="1"/>
  <c r="P22" i="7"/>
  <c r="Q22" i="7" s="1"/>
  <c r="P23" i="7"/>
  <c r="Q23" i="7" s="1"/>
  <c r="P24" i="7"/>
  <c r="Q24" i="7" s="1"/>
  <c r="P25" i="7"/>
  <c r="Q25" i="7" s="1"/>
  <c r="P26" i="7"/>
  <c r="Q26" i="7" s="1"/>
  <c r="P27" i="7"/>
  <c r="Q27" i="7" s="1"/>
  <c r="P28" i="7"/>
  <c r="Q28" i="7" s="1"/>
  <c r="P29" i="7"/>
  <c r="Q29" i="7" s="1"/>
  <c r="P30" i="7"/>
  <c r="Q30" i="7" s="1"/>
  <c r="P31" i="7"/>
  <c r="Q31" i="7" s="1"/>
  <c r="P32" i="7"/>
  <c r="Q32" i="7" s="1"/>
  <c r="P33" i="7"/>
  <c r="Q33" i="7" s="1"/>
  <c r="P34" i="7"/>
  <c r="Q34" i="7" s="1"/>
  <c r="P35" i="7"/>
  <c r="Q35" i="7" s="1"/>
  <c r="P36" i="7"/>
  <c r="Q36" i="7" s="1"/>
  <c r="P37" i="7"/>
  <c r="Q37" i="7" s="1"/>
  <c r="P38" i="7"/>
  <c r="Q38" i="7" s="1"/>
  <c r="P39" i="7"/>
  <c r="Q39" i="7" s="1"/>
  <c r="P40" i="7"/>
  <c r="Q40" i="7" s="1"/>
  <c r="P41" i="7"/>
  <c r="Q41" i="7" s="1"/>
  <c r="P42" i="7"/>
  <c r="Q42" i="7" s="1"/>
  <c r="P43" i="7"/>
  <c r="Q43" i="7" s="1"/>
  <c r="P44" i="7"/>
  <c r="Q44" i="7" s="1"/>
  <c r="P45" i="7"/>
  <c r="Q45" i="7" s="1"/>
  <c r="P46" i="7"/>
  <c r="Q46" i="7" s="1"/>
  <c r="P47" i="7"/>
  <c r="Q47" i="7" s="1"/>
  <c r="P3" i="6"/>
  <c r="K58" i="4"/>
  <c r="M58" i="4"/>
  <c r="O58" i="4"/>
  <c r="K59" i="4"/>
  <c r="M59" i="4"/>
  <c r="O59" i="4"/>
  <c r="K42" i="4"/>
  <c r="M42" i="4"/>
  <c r="O42" i="4"/>
  <c r="K43" i="4"/>
  <c r="M43" i="4"/>
  <c r="O43" i="4"/>
  <c r="K44" i="4"/>
  <c r="M44" i="4"/>
  <c r="O44" i="4"/>
  <c r="K45" i="4"/>
  <c r="M45" i="4"/>
  <c r="O45" i="4"/>
  <c r="K46" i="4"/>
  <c r="M46" i="4"/>
  <c r="O46" i="4"/>
  <c r="K47" i="4"/>
  <c r="M47" i="4"/>
  <c r="O47" i="4"/>
  <c r="K48" i="4"/>
  <c r="M48" i="4"/>
  <c r="O48" i="4"/>
  <c r="K49" i="4"/>
  <c r="M49" i="4"/>
  <c r="O49" i="4"/>
  <c r="K50" i="4"/>
  <c r="M50" i="4"/>
  <c r="O50" i="4"/>
  <c r="K51" i="4"/>
  <c r="M51" i="4"/>
  <c r="O51" i="4"/>
  <c r="K52" i="4"/>
  <c r="M52" i="4"/>
  <c r="O52" i="4"/>
  <c r="K53" i="4"/>
  <c r="M53" i="4"/>
  <c r="O53" i="4"/>
  <c r="K54" i="4"/>
  <c r="M54" i="4"/>
  <c r="O54" i="4"/>
  <c r="K55" i="4"/>
  <c r="M55" i="4"/>
  <c r="O55" i="4"/>
  <c r="K56" i="4"/>
  <c r="M56" i="4"/>
  <c r="O56" i="4"/>
  <c r="K57" i="4"/>
  <c r="M57" i="4"/>
  <c r="O57" i="4"/>
  <c r="E4" i="6"/>
  <c r="K4" i="6" s="1"/>
  <c r="E5" i="6"/>
  <c r="K5" i="6" s="1"/>
  <c r="P15" i="6"/>
  <c r="O15" i="6"/>
  <c r="N15" i="6"/>
  <c r="P14" i="6"/>
  <c r="O14" i="6"/>
  <c r="N14" i="6"/>
  <c r="P13" i="6"/>
  <c r="O13" i="6"/>
  <c r="N13" i="6"/>
  <c r="P12" i="6"/>
  <c r="O12" i="6"/>
  <c r="P11" i="6"/>
  <c r="O11" i="6"/>
  <c r="N11" i="6"/>
  <c r="P10" i="6"/>
  <c r="O10" i="6"/>
  <c r="N10" i="6"/>
  <c r="P9" i="6"/>
  <c r="O9" i="6"/>
  <c r="N9" i="6"/>
  <c r="P8" i="6"/>
  <c r="O8" i="6"/>
  <c r="N8" i="6"/>
  <c r="P7" i="6"/>
  <c r="O7" i="6"/>
  <c r="N7" i="6"/>
  <c r="P6" i="6"/>
  <c r="O6" i="6"/>
  <c r="N6" i="6"/>
  <c r="P5" i="6"/>
  <c r="O5" i="6"/>
  <c r="N5" i="6"/>
  <c r="P4" i="6"/>
  <c r="N4" i="6"/>
  <c r="O3" i="6"/>
  <c r="N3" i="6"/>
  <c r="L3" i="6"/>
  <c r="K37" i="6"/>
  <c r="K38" i="6"/>
  <c r="K39" i="6"/>
  <c r="K40" i="6"/>
  <c r="K41" i="6"/>
  <c r="K42" i="6"/>
  <c r="K43" i="6"/>
  <c r="K44" i="6"/>
  <c r="K45" i="6"/>
  <c r="K46" i="6"/>
  <c r="K47" i="6"/>
  <c r="K48" i="6"/>
  <c r="K36" i="6"/>
  <c r="G3" i="6"/>
  <c r="J3" i="6" s="1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2" i="4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2" i="2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2" i="1"/>
  <c r="O41" i="4"/>
  <c r="M41" i="4"/>
  <c r="O40" i="4"/>
  <c r="M40" i="4"/>
  <c r="O39" i="4"/>
  <c r="M39" i="4"/>
  <c r="O38" i="4"/>
  <c r="M38" i="4"/>
  <c r="O37" i="4"/>
  <c r="M37" i="4"/>
  <c r="O36" i="4"/>
  <c r="M36" i="4"/>
  <c r="O35" i="4"/>
  <c r="M35" i="4"/>
  <c r="O34" i="4"/>
  <c r="M34" i="4"/>
  <c r="O33" i="4"/>
  <c r="M33" i="4"/>
  <c r="O32" i="4"/>
  <c r="M32" i="4"/>
  <c r="O31" i="4"/>
  <c r="M31" i="4"/>
  <c r="O30" i="4"/>
  <c r="M30" i="4"/>
  <c r="O29" i="4"/>
  <c r="M29" i="4"/>
  <c r="O28" i="4"/>
  <c r="M28" i="4"/>
  <c r="O27" i="4"/>
  <c r="M27" i="4"/>
  <c r="O26" i="4"/>
  <c r="M26" i="4"/>
  <c r="O25" i="4"/>
  <c r="M25" i="4"/>
  <c r="O24" i="4"/>
  <c r="M24" i="4"/>
  <c r="O23" i="4"/>
  <c r="M23" i="4"/>
  <c r="O22" i="4"/>
  <c r="M22" i="4"/>
  <c r="O21" i="4"/>
  <c r="M21" i="4"/>
  <c r="O20" i="4"/>
  <c r="M20" i="4"/>
  <c r="O19" i="4"/>
  <c r="M19" i="4"/>
  <c r="O18" i="4"/>
  <c r="M18" i="4"/>
  <c r="O17" i="4"/>
  <c r="M17" i="4"/>
  <c r="O16" i="4"/>
  <c r="M16" i="4"/>
  <c r="O15" i="4"/>
  <c r="M15" i="4"/>
  <c r="O14" i="4"/>
  <c r="M14" i="4"/>
  <c r="O13" i="4"/>
  <c r="M13" i="4"/>
  <c r="O12" i="4"/>
  <c r="M12" i="4"/>
  <c r="O11" i="4"/>
  <c r="M11" i="4"/>
  <c r="O10" i="4"/>
  <c r="M10" i="4"/>
  <c r="O9" i="4"/>
  <c r="M9" i="4"/>
  <c r="O8" i="4"/>
  <c r="M8" i="4"/>
  <c r="O7" i="4"/>
  <c r="M7" i="4"/>
  <c r="O6" i="4"/>
  <c r="M6" i="4"/>
  <c r="O5" i="4"/>
  <c r="M5" i="4"/>
  <c r="O4" i="4"/>
  <c r="M4" i="4"/>
  <c r="O3" i="4"/>
  <c r="M3" i="4"/>
  <c r="O2" i="4"/>
  <c r="M2" i="4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O51" i="2"/>
  <c r="M51" i="2"/>
  <c r="O50" i="2"/>
  <c r="M50" i="2"/>
  <c r="O49" i="2"/>
  <c r="M49" i="2"/>
  <c r="O48" i="2"/>
  <c r="M48" i="2"/>
  <c r="O47" i="2"/>
  <c r="M47" i="2"/>
  <c r="O46" i="2"/>
  <c r="M46" i="2"/>
  <c r="O45" i="2"/>
  <c r="M45" i="2"/>
  <c r="O44" i="2"/>
  <c r="M44" i="2"/>
  <c r="O43" i="2"/>
  <c r="M43" i="2"/>
  <c r="O42" i="2"/>
  <c r="M42" i="2"/>
  <c r="O41" i="2"/>
  <c r="M41" i="2"/>
  <c r="O40" i="2"/>
  <c r="M40" i="2"/>
  <c r="O39" i="2"/>
  <c r="M39" i="2"/>
  <c r="O38" i="2"/>
  <c r="M38" i="2"/>
  <c r="O37" i="2"/>
  <c r="M37" i="2"/>
  <c r="O36" i="2"/>
  <c r="M36" i="2"/>
  <c r="O35" i="2"/>
  <c r="M35" i="2"/>
  <c r="O34" i="2"/>
  <c r="M34" i="2"/>
  <c r="O33" i="2"/>
  <c r="M33" i="2"/>
  <c r="O32" i="2"/>
  <c r="M32" i="2"/>
  <c r="O31" i="2"/>
  <c r="M31" i="2"/>
  <c r="O30" i="2"/>
  <c r="M30" i="2"/>
  <c r="O29" i="2"/>
  <c r="M29" i="2"/>
  <c r="O28" i="2"/>
  <c r="M28" i="2"/>
  <c r="O27" i="2"/>
  <c r="M27" i="2"/>
  <c r="O26" i="2"/>
  <c r="M26" i="2"/>
  <c r="O25" i="2"/>
  <c r="M25" i="2"/>
  <c r="O24" i="2"/>
  <c r="M24" i="2"/>
  <c r="O23" i="2"/>
  <c r="M23" i="2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5" i="2"/>
  <c r="M15" i="2"/>
  <c r="O14" i="2"/>
  <c r="M14" i="2"/>
  <c r="O13" i="2"/>
  <c r="M13" i="2"/>
  <c r="O12" i="2"/>
  <c r="M12" i="2"/>
  <c r="O11" i="2"/>
  <c r="M11" i="2"/>
  <c r="O10" i="2"/>
  <c r="M10" i="2"/>
  <c r="O9" i="2"/>
  <c r="M9" i="2"/>
  <c r="O8" i="2"/>
  <c r="M8" i="2"/>
  <c r="O7" i="2"/>
  <c r="M7" i="2"/>
  <c r="O6" i="2"/>
  <c r="M6" i="2"/>
  <c r="O5" i="2"/>
  <c r="M5" i="2"/>
  <c r="O4" i="2"/>
  <c r="M4" i="2"/>
  <c r="O3" i="2"/>
  <c r="M3" i="2"/>
  <c r="O2" i="2"/>
  <c r="M2" i="2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2" i="1"/>
  <c r="K3" i="6" l="1"/>
  <c r="P22" i="3"/>
  <c r="Q22" i="3" s="1"/>
  <c r="P26" i="3"/>
  <c r="Q26" i="3" s="1"/>
  <c r="P30" i="3"/>
  <c r="Q30" i="3" s="1"/>
  <c r="P34" i="3"/>
  <c r="Q34" i="3" s="1"/>
  <c r="P54" i="3"/>
  <c r="Q54" i="3" s="1"/>
  <c r="P2" i="4"/>
  <c r="Q2" i="4" s="1"/>
  <c r="P5" i="4"/>
  <c r="Q5" i="4" s="1"/>
  <c r="P6" i="4"/>
  <c r="Q6" i="4" s="1"/>
  <c r="P10" i="4"/>
  <c r="Q10" i="4" s="1"/>
  <c r="P17" i="4"/>
  <c r="Q17" i="4" s="1"/>
  <c r="P21" i="4"/>
  <c r="Q21" i="4" s="1"/>
  <c r="P22" i="4"/>
  <c r="Q22" i="4" s="1"/>
  <c r="P26" i="4"/>
  <c r="Q26" i="4" s="1"/>
  <c r="P33" i="4"/>
  <c r="Q33" i="4" s="1"/>
  <c r="P34" i="4"/>
  <c r="Q34" i="4" s="1"/>
  <c r="P38" i="4"/>
  <c r="Q38" i="4" s="1"/>
  <c r="P30" i="4"/>
  <c r="Q30" i="4" s="1"/>
  <c r="P18" i="4"/>
  <c r="Q18" i="4" s="1"/>
  <c r="P14" i="4"/>
  <c r="Q14" i="4" s="1"/>
  <c r="P5" i="3"/>
  <c r="Q5" i="3" s="1"/>
  <c r="P29" i="3"/>
  <c r="Q29" i="3" s="1"/>
  <c r="P40" i="4"/>
  <c r="Q40" i="4" s="1"/>
  <c r="P36" i="4"/>
  <c r="Q36" i="4" s="1"/>
  <c r="P32" i="4"/>
  <c r="Q32" i="4" s="1"/>
  <c r="Q1" i="7"/>
  <c r="P50" i="3"/>
  <c r="Q50" i="3" s="1"/>
  <c r="P46" i="3"/>
  <c r="Q46" i="3" s="1"/>
  <c r="P47" i="2"/>
  <c r="Q47" i="2" s="1"/>
  <c r="P39" i="2"/>
  <c r="Q39" i="2" s="1"/>
  <c r="P31" i="2"/>
  <c r="Q31" i="2" s="1"/>
  <c r="P23" i="2"/>
  <c r="Q23" i="2" s="1"/>
  <c r="P15" i="2"/>
  <c r="Q15" i="2" s="1"/>
  <c r="P11" i="2"/>
  <c r="Q11" i="2" s="1"/>
  <c r="P7" i="2"/>
  <c r="Q7" i="2" s="1"/>
  <c r="P3" i="2"/>
  <c r="Q3" i="2" s="1"/>
  <c r="P48" i="3"/>
  <c r="Q48" i="3" s="1"/>
  <c r="P40" i="3"/>
  <c r="Q40" i="3" s="1"/>
  <c r="P32" i="3"/>
  <c r="Q32" i="3" s="1"/>
  <c r="P24" i="3"/>
  <c r="Q24" i="3" s="1"/>
  <c r="P16" i="3"/>
  <c r="Q16" i="3" s="1"/>
  <c r="P8" i="3"/>
  <c r="Q8" i="3" s="1"/>
  <c r="P28" i="4"/>
  <c r="Q28" i="4" s="1"/>
  <c r="P24" i="4"/>
  <c r="Q24" i="4" s="1"/>
  <c r="P20" i="4"/>
  <c r="Q20" i="4" s="1"/>
  <c r="P16" i="4"/>
  <c r="Q16" i="4" s="1"/>
  <c r="P12" i="4"/>
  <c r="Q12" i="4" s="1"/>
  <c r="P8" i="4"/>
  <c r="Q8" i="4" s="1"/>
  <c r="P9" i="2"/>
  <c r="Q9" i="2" s="1"/>
  <c r="P17" i="2"/>
  <c r="Q17" i="2" s="1"/>
  <c r="P21" i="2"/>
  <c r="Q21" i="2" s="1"/>
  <c r="P25" i="2"/>
  <c r="Q25" i="2" s="1"/>
  <c r="P45" i="2"/>
  <c r="Q45" i="2" s="1"/>
  <c r="P49" i="2"/>
  <c r="Q49" i="2" s="1"/>
  <c r="P2" i="2"/>
  <c r="Q2" i="2" s="1"/>
  <c r="P50" i="2"/>
  <c r="Q50" i="2" s="1"/>
  <c r="P34" i="2"/>
  <c r="Q34" i="2" s="1"/>
  <c r="P26" i="2"/>
  <c r="Q26" i="2" s="1"/>
  <c r="P18" i="2"/>
  <c r="Q18" i="2" s="1"/>
  <c r="P14" i="2"/>
  <c r="Q14" i="2" s="1"/>
  <c r="P10" i="2"/>
  <c r="Q10" i="2" s="1"/>
  <c r="P6" i="2"/>
  <c r="Q6" i="2" s="1"/>
  <c r="P2" i="3"/>
  <c r="Q2" i="3" s="1"/>
  <c r="P51" i="3"/>
  <c r="Q51" i="3" s="1"/>
  <c r="P39" i="3"/>
  <c r="Q39" i="3" s="1"/>
  <c r="P35" i="3"/>
  <c r="Q35" i="3" s="1"/>
  <c r="P31" i="3"/>
  <c r="Q31" i="3" s="1"/>
  <c r="P27" i="3"/>
  <c r="Q27" i="3" s="1"/>
  <c r="P23" i="3"/>
  <c r="Q23" i="3" s="1"/>
  <c r="P19" i="3"/>
  <c r="Q19" i="3" s="1"/>
  <c r="P7" i="3"/>
  <c r="Q7" i="3" s="1"/>
  <c r="P3" i="3"/>
  <c r="Q3" i="3" s="1"/>
  <c r="P27" i="4"/>
  <c r="Q27" i="4" s="1"/>
  <c r="P23" i="4"/>
  <c r="Q23" i="4" s="1"/>
  <c r="P19" i="4"/>
  <c r="Q19" i="4" s="1"/>
  <c r="P11" i="4"/>
  <c r="Q11" i="4" s="1"/>
  <c r="P7" i="4"/>
  <c r="Q7" i="4" s="1"/>
  <c r="P3" i="4"/>
  <c r="Q3" i="4" s="1"/>
  <c r="P41" i="2"/>
  <c r="Q41" i="2" s="1"/>
  <c r="P37" i="2"/>
  <c r="Q37" i="2" s="1"/>
  <c r="P33" i="2"/>
  <c r="Q33" i="2" s="1"/>
  <c r="P29" i="2"/>
  <c r="Q29" i="2" s="1"/>
  <c r="P13" i="2"/>
  <c r="Q13" i="2" s="1"/>
  <c r="P5" i="2"/>
  <c r="Q5" i="2" s="1"/>
  <c r="P42" i="3"/>
  <c r="Q42" i="3" s="1"/>
  <c r="P38" i="3"/>
  <c r="Q38" i="3" s="1"/>
  <c r="P18" i="3"/>
  <c r="Q18" i="3" s="1"/>
  <c r="P14" i="3"/>
  <c r="Q14" i="3" s="1"/>
  <c r="P10" i="3"/>
  <c r="Q10" i="3" s="1"/>
  <c r="P6" i="3"/>
  <c r="Q6" i="3" s="1"/>
  <c r="P48" i="2"/>
  <c r="Q48" i="2" s="1"/>
  <c r="P44" i="2"/>
  <c r="Q44" i="2" s="1"/>
  <c r="P40" i="2"/>
  <c r="Q40" i="2" s="1"/>
  <c r="P20" i="2"/>
  <c r="Q20" i="2" s="1"/>
  <c r="P16" i="2"/>
  <c r="Q16" i="2" s="1"/>
  <c r="P8" i="2"/>
  <c r="Q8" i="2" s="1"/>
  <c r="P53" i="3"/>
  <c r="Q53" i="3" s="1"/>
  <c r="P45" i="3"/>
  <c r="Q45" i="3" s="1"/>
  <c r="P21" i="3"/>
  <c r="Q21" i="3" s="1"/>
  <c r="P13" i="3"/>
  <c r="Q13" i="3" s="1"/>
  <c r="P37" i="4"/>
  <c r="Q37" i="4" s="1"/>
  <c r="P29" i="4"/>
  <c r="Q29" i="4" s="1"/>
  <c r="P25" i="4"/>
  <c r="Q25" i="4" s="1"/>
  <c r="P13" i="4"/>
  <c r="Q13" i="4" s="1"/>
  <c r="P9" i="4"/>
  <c r="Q9" i="4" s="1"/>
  <c r="P42" i="2"/>
  <c r="Q42" i="2" s="1"/>
  <c r="P11" i="3"/>
  <c r="Q11" i="3" s="1"/>
  <c r="P15" i="3"/>
  <c r="Q15" i="3" s="1"/>
  <c r="P43" i="3"/>
  <c r="Q43" i="3" s="1"/>
  <c r="P47" i="3"/>
  <c r="Q47" i="3" s="1"/>
  <c r="P15" i="4"/>
  <c r="Q15" i="4" s="1"/>
  <c r="P41" i="4"/>
  <c r="Q41" i="4" s="1"/>
  <c r="P37" i="3"/>
  <c r="Q37" i="3" s="1"/>
  <c r="P2" i="1"/>
  <c r="Q2" i="1" s="1"/>
  <c r="P46" i="1"/>
  <c r="Q46" i="1" s="1"/>
  <c r="P42" i="1"/>
  <c r="Q42" i="1" s="1"/>
  <c r="P38" i="1"/>
  <c r="Q38" i="1" s="1"/>
  <c r="P34" i="1"/>
  <c r="Q34" i="1" s="1"/>
  <c r="P30" i="1"/>
  <c r="Q30" i="1" s="1"/>
  <c r="P26" i="1"/>
  <c r="Q26" i="1" s="1"/>
  <c r="P22" i="1"/>
  <c r="Q22" i="1" s="1"/>
  <c r="P18" i="1"/>
  <c r="Q18" i="1" s="1"/>
  <c r="P14" i="1"/>
  <c r="Q14" i="1" s="1"/>
  <c r="P10" i="1"/>
  <c r="Q10" i="1" s="1"/>
  <c r="P6" i="1"/>
  <c r="Q6" i="1" s="1"/>
  <c r="P49" i="1"/>
  <c r="Q49" i="1" s="1"/>
  <c r="P45" i="1"/>
  <c r="Q45" i="1" s="1"/>
  <c r="P41" i="1"/>
  <c r="Q41" i="1" s="1"/>
  <c r="P37" i="1"/>
  <c r="Q37" i="1" s="1"/>
  <c r="P33" i="1"/>
  <c r="Q33" i="1" s="1"/>
  <c r="P29" i="1"/>
  <c r="Q29" i="1" s="1"/>
  <c r="P25" i="1"/>
  <c r="Q25" i="1" s="1"/>
  <c r="P21" i="1"/>
  <c r="Q21" i="1" s="1"/>
  <c r="P17" i="1"/>
  <c r="Q17" i="1" s="1"/>
  <c r="P13" i="1"/>
  <c r="Q13" i="1" s="1"/>
  <c r="P9" i="1"/>
  <c r="Q9" i="1" s="1"/>
  <c r="P5" i="1"/>
  <c r="Q5" i="1" s="1"/>
  <c r="P56" i="4"/>
  <c r="Q56" i="4" s="1"/>
  <c r="P55" i="4"/>
  <c r="Q55" i="4" s="1"/>
  <c r="P54" i="4"/>
  <c r="Q54" i="4" s="1"/>
  <c r="P51" i="4"/>
  <c r="Q51" i="4" s="1"/>
  <c r="P50" i="4"/>
  <c r="Q50" i="4" s="1"/>
  <c r="P47" i="4"/>
  <c r="Q47" i="4" s="1"/>
  <c r="P46" i="4"/>
  <c r="Q46" i="4" s="1"/>
  <c r="P43" i="4"/>
  <c r="Q43" i="4" s="1"/>
  <c r="P42" i="4"/>
  <c r="Q42" i="4" s="1"/>
  <c r="P48" i="1"/>
  <c r="Q48" i="1" s="1"/>
  <c r="P44" i="1"/>
  <c r="Q44" i="1" s="1"/>
  <c r="P40" i="1"/>
  <c r="Q40" i="1" s="1"/>
  <c r="P36" i="1"/>
  <c r="Q36" i="1" s="1"/>
  <c r="P32" i="1"/>
  <c r="Q32" i="1" s="1"/>
  <c r="P28" i="1"/>
  <c r="Q28" i="1" s="1"/>
  <c r="P24" i="1"/>
  <c r="Q24" i="1" s="1"/>
  <c r="P20" i="1"/>
  <c r="Q20" i="1" s="1"/>
  <c r="P16" i="1"/>
  <c r="Q16" i="1" s="1"/>
  <c r="P12" i="1"/>
  <c r="Q12" i="1" s="1"/>
  <c r="P8" i="1"/>
  <c r="Q8" i="1" s="1"/>
  <c r="P4" i="1"/>
  <c r="Q4" i="1" s="1"/>
  <c r="P4" i="2"/>
  <c r="Q4" i="2" s="1"/>
  <c r="P12" i="2"/>
  <c r="Q12" i="2" s="1"/>
  <c r="P24" i="2"/>
  <c r="Q24" i="2" s="1"/>
  <c r="P28" i="2"/>
  <c r="Q28" i="2" s="1"/>
  <c r="P32" i="2"/>
  <c r="Q32" i="2" s="1"/>
  <c r="P36" i="2"/>
  <c r="Q36" i="2" s="1"/>
  <c r="P47" i="1"/>
  <c r="Q47" i="1" s="1"/>
  <c r="P43" i="1"/>
  <c r="Q43" i="1" s="1"/>
  <c r="P39" i="1"/>
  <c r="Q39" i="1" s="1"/>
  <c r="P35" i="1"/>
  <c r="Q35" i="1" s="1"/>
  <c r="P31" i="1"/>
  <c r="Q31" i="1" s="1"/>
  <c r="P27" i="1"/>
  <c r="Q27" i="1" s="1"/>
  <c r="P23" i="1"/>
  <c r="Q23" i="1" s="1"/>
  <c r="P19" i="1"/>
  <c r="Q19" i="1" s="1"/>
  <c r="P15" i="1"/>
  <c r="Q15" i="1" s="1"/>
  <c r="P11" i="1"/>
  <c r="Q11" i="1" s="1"/>
  <c r="P7" i="1"/>
  <c r="Q7" i="1" s="1"/>
  <c r="P3" i="1"/>
  <c r="Q3" i="1" s="1"/>
  <c r="P51" i="2"/>
  <c r="Q51" i="2" s="1"/>
  <c r="P43" i="2"/>
  <c r="Q43" i="2" s="1"/>
  <c r="P35" i="2"/>
  <c r="Q35" i="2" s="1"/>
  <c r="P27" i="2"/>
  <c r="Q27" i="2" s="1"/>
  <c r="P19" i="2"/>
  <c r="Q19" i="2" s="1"/>
  <c r="P52" i="3"/>
  <c r="Q52" i="3" s="1"/>
  <c r="P44" i="3"/>
  <c r="Q44" i="3" s="1"/>
  <c r="P36" i="3"/>
  <c r="Q36" i="3" s="1"/>
  <c r="P28" i="3"/>
  <c r="Q28" i="3" s="1"/>
  <c r="P20" i="3"/>
  <c r="Q20" i="3" s="1"/>
  <c r="P12" i="3"/>
  <c r="Q12" i="3" s="1"/>
  <c r="P4" i="3"/>
  <c r="Q4" i="3" s="1"/>
  <c r="P4" i="4"/>
  <c r="Q4" i="4" s="1"/>
  <c r="P39" i="4"/>
  <c r="Q39" i="4" s="1"/>
  <c r="P35" i="4"/>
  <c r="Q35" i="4" s="1"/>
  <c r="P31" i="4"/>
  <c r="Q31" i="4" s="1"/>
  <c r="P52" i="4"/>
  <c r="Q52" i="4" s="1"/>
  <c r="P48" i="4"/>
  <c r="Q48" i="4" s="1"/>
  <c r="P44" i="4"/>
  <c r="Q44" i="4" s="1"/>
  <c r="P46" i="2"/>
  <c r="Q46" i="2" s="1"/>
  <c r="P30" i="2"/>
  <c r="Q30" i="2" s="1"/>
  <c r="P38" i="2"/>
  <c r="Q38" i="2" s="1"/>
  <c r="P22" i="2"/>
  <c r="Q22" i="2" s="1"/>
  <c r="P49" i="3"/>
  <c r="Q49" i="3" s="1"/>
  <c r="P41" i="3"/>
  <c r="Q41" i="3" s="1"/>
  <c r="P33" i="3"/>
  <c r="Q33" i="3" s="1"/>
  <c r="P25" i="3"/>
  <c r="Q25" i="3" s="1"/>
  <c r="P17" i="3"/>
  <c r="Q17" i="3" s="1"/>
  <c r="P9" i="3"/>
  <c r="Q9" i="3" s="1"/>
  <c r="P57" i="4"/>
  <c r="Q57" i="4" s="1"/>
  <c r="P53" i="4"/>
  <c r="Q53" i="4" s="1"/>
  <c r="P49" i="4"/>
  <c r="Q49" i="4" s="1"/>
  <c r="P45" i="4"/>
  <c r="Q45" i="4" s="1"/>
  <c r="P59" i="4"/>
  <c r="Q59" i="4" s="1"/>
  <c r="P58" i="4"/>
  <c r="Q58" i="4" s="1"/>
  <c r="J4" i="6"/>
  <c r="J5" i="6"/>
  <c r="Q1" i="1" l="1"/>
  <c r="Q1" i="3"/>
  <c r="Q1" i="2"/>
  <c r="Q1" i="4"/>
</calcChain>
</file>

<file path=xl/sharedStrings.xml><?xml version="1.0" encoding="utf-8"?>
<sst xmlns="http://schemas.openxmlformats.org/spreadsheetml/2006/main" count="1180" uniqueCount="344">
  <si>
    <t>Pos.  </t>
  </si>
  <si>
    <t>Runner</t>
  </si>
  <si>
    <t>Club Name</t>
  </si>
  <si>
    <t>Category</t>
  </si>
  <si>
    <t>Time</t>
  </si>
  <si>
    <t>%Winner</t>
  </si>
  <si>
    <t>Metro Aberdeen</t>
  </si>
  <si>
    <t>M</t>
  </si>
  <si>
    <t>Cosmics</t>
  </si>
  <si>
    <t>Unattached</t>
  </si>
  <si>
    <t>Highland Hill Runners</t>
  </si>
  <si>
    <t>M40</t>
  </si>
  <si>
    <t>Deeside Runners</t>
  </si>
  <si>
    <t>F</t>
  </si>
  <si>
    <t>M50</t>
  </si>
  <si>
    <t>F40</t>
  </si>
  <si>
    <t>Insch Trail Running Club</t>
  </si>
  <si>
    <t>Rebel PT</t>
  </si>
  <si>
    <t>Garioch Road Runners</t>
  </si>
  <si>
    <t>Keith &amp; District AAC</t>
  </si>
  <si>
    <t>Ochil Hill Runners</t>
  </si>
  <si>
    <t>M60</t>
  </si>
  <si>
    <t>M70</t>
  </si>
  <si>
    <t>F60</t>
  </si>
  <si>
    <t>Fife AC</t>
  </si>
  <si>
    <t>Aberdeen AAC</t>
  </si>
  <si>
    <t>F50</t>
  </si>
  <si>
    <t>Moray Road Runners</t>
  </si>
  <si>
    <t>Forfar Road Runners</t>
  </si>
  <si>
    <t>Falkland Trail Runners</t>
  </si>
  <si>
    <t>Pressendye</t>
  </si>
  <si>
    <t>Hill of Fare</t>
  </si>
  <si>
    <t>Mither Tap</t>
  </si>
  <si>
    <t>Cheyne Hill</t>
  </si>
  <si>
    <t>Overall</t>
  </si>
  <si>
    <t>1st M40</t>
  </si>
  <si>
    <t>2nd M40</t>
  </si>
  <si>
    <t>1st M50</t>
  </si>
  <si>
    <t>3rd M40</t>
  </si>
  <si>
    <t>1st M60</t>
  </si>
  <si>
    <t>Overall Results</t>
  </si>
  <si>
    <t>Unsorted Results - See Final Results Below</t>
  </si>
  <si>
    <t>Check Age Group is consistent</t>
  </si>
  <si>
    <t>Position</t>
  </si>
  <si>
    <t xml:space="preserve">Pressendye </t>
  </si>
  <si>
    <t>Sorted Results - Number represents time relative to winner - lower is better. Overall Result based on best 3 races</t>
  </si>
  <si>
    <t>Clyde Williamson</t>
  </si>
  <si>
    <t>M16</t>
  </si>
  <si>
    <t>David Barclay</t>
  </si>
  <si>
    <t>Rob Brookes</t>
  </si>
  <si>
    <t>Stefan Wagner</t>
  </si>
  <si>
    <t>Ruari Sheehan</t>
  </si>
  <si>
    <t>Jason Williamson</t>
  </si>
  <si>
    <t>Liam Clark</t>
  </si>
  <si>
    <t>Donald Kerridge</t>
  </si>
  <si>
    <t>Sally Wallis</t>
  </si>
  <si>
    <t>Scott Adams</t>
  </si>
  <si>
    <t>Graham Aitken</t>
  </si>
  <si>
    <t>Veronique Oldham</t>
  </si>
  <si>
    <t>Scott Macleod</t>
  </si>
  <si>
    <t>Ian Wilson</t>
  </si>
  <si>
    <t>Bob Sheridan</t>
  </si>
  <si>
    <t>Jonny McKane</t>
  </si>
  <si>
    <t>Gary Thomson</t>
  </si>
  <si>
    <t>Fiona McDonald</t>
  </si>
  <si>
    <t>Kevin Heath</t>
  </si>
  <si>
    <t>Rory Brand</t>
  </si>
  <si>
    <t>Martin Mackinnon</t>
  </si>
  <si>
    <t>Stephen Simpson</t>
  </si>
  <si>
    <t>Jog Scotland Kintore</t>
  </si>
  <si>
    <t>Jim Savege</t>
  </si>
  <si>
    <t>Andrew Hutchison</t>
  </si>
  <si>
    <t>Greig Cruickshank</t>
  </si>
  <si>
    <t>Jennie Glass</t>
  </si>
  <si>
    <t>Edinburgh Uni H&amp;H</t>
  </si>
  <si>
    <t>Richard Ingram</t>
  </si>
  <si>
    <t>Philip Kammer</t>
  </si>
  <si>
    <t>Erin Rendall</t>
  </si>
  <si>
    <t>Neil Morgan</t>
  </si>
  <si>
    <t>Alec Erskine</t>
  </si>
  <si>
    <t>Mark Tandy</t>
  </si>
  <si>
    <t>John Lang</t>
  </si>
  <si>
    <t>Grampian Orienteers</t>
  </si>
  <si>
    <t>Fiona Wilkinson</t>
  </si>
  <si>
    <t>The Breakfast Club</t>
  </si>
  <si>
    <t>Mark Macdonald</t>
  </si>
  <si>
    <t>Trevor Ricketts</t>
  </si>
  <si>
    <t>Scott Robb</t>
  </si>
  <si>
    <t>Bethan Nadin</t>
  </si>
  <si>
    <t>Chris Bird</t>
  </si>
  <si>
    <t>Abi Will</t>
  </si>
  <si>
    <t>Brian Ritchie</t>
  </si>
  <si>
    <t>Rachel Paterson</t>
  </si>
  <si>
    <t>Katie May</t>
  </si>
  <si>
    <t>Duncan Lockerbie</t>
  </si>
  <si>
    <t>Lianne Stevenson</t>
  </si>
  <si>
    <t>Aberdeen University AC</t>
  </si>
  <si>
    <t>Clare Martin</t>
  </si>
  <si>
    <t>Rod Campbell</t>
  </si>
  <si>
    <t>Sue Taylor</t>
  </si>
  <si>
    <t>Hamish Battle</t>
  </si>
  <si>
    <t>Chris Hill</t>
  </si>
  <si>
    <t>Colin Russell</t>
  </si>
  <si>
    <t>Insch Trail Runners</t>
  </si>
  <si>
    <t>Stuart Forrest</t>
  </si>
  <si>
    <t>Tom Martin</t>
  </si>
  <si>
    <t>Alan Smith</t>
  </si>
  <si>
    <t>Stephanie Provan</t>
  </si>
  <si>
    <t>Dave Thompson</t>
  </si>
  <si>
    <t>Stewart Wilson</t>
  </si>
  <si>
    <t>Malcolm Allan-Cook</t>
  </si>
  <si>
    <t>Christopher Mills</t>
  </si>
  <si>
    <t>Philip Whiteley</t>
  </si>
  <si>
    <t>Inverurie</t>
  </si>
  <si>
    <t>Edinburgh Uni H &amp; H</t>
  </si>
  <si>
    <t>Miles Newman</t>
  </si>
  <si>
    <t>Malcolm Finlayson</t>
  </si>
  <si>
    <t>Falkirk Victoria Harriers</t>
  </si>
  <si>
    <t>Katie Henderson</t>
  </si>
  <si>
    <t>Joe Aitken</t>
  </si>
  <si>
    <t>Aberdeen</t>
  </si>
  <si>
    <t>Kevin Gallagher</t>
  </si>
  <si>
    <t>Iain Armstrong</t>
  </si>
  <si>
    <t>Jog Scotland RC</t>
  </si>
  <si>
    <t>David Muir</t>
  </si>
  <si>
    <t>David Harle</t>
  </si>
  <si>
    <t>GRaeme Anderson</t>
  </si>
  <si>
    <t>Ros Baxter</t>
  </si>
  <si>
    <t>Rob Irvine</t>
  </si>
  <si>
    <t>Keith Duncan</t>
  </si>
  <si>
    <t>Paul Rawlinson</t>
  </si>
  <si>
    <t>FRA</t>
  </si>
  <si>
    <t>David Duncan</t>
  </si>
  <si>
    <t>Ian Hamilton</t>
  </si>
  <si>
    <t>Graeme Lornie</t>
  </si>
  <si>
    <t>Jog Scotland</t>
  </si>
  <si>
    <t>Lauren Anderson</t>
  </si>
  <si>
    <t>Jog Scotland Westhill</t>
  </si>
  <si>
    <t>Gavin Liddell</t>
  </si>
  <si>
    <t>Laura Forrester</t>
  </si>
  <si>
    <t>Rolfe Hare</t>
  </si>
  <si>
    <t>Russ Valentine</t>
  </si>
  <si>
    <t>Jamie Walker</t>
  </si>
  <si>
    <t>Ronald Fraser</t>
  </si>
  <si>
    <t>Dundee Road Runners</t>
  </si>
  <si>
    <t>Ciara Nolan</t>
  </si>
  <si>
    <t>Stewart Davidson</t>
  </si>
  <si>
    <t>Suzie Gleeson</t>
  </si>
  <si>
    <t>John Elrick</t>
  </si>
  <si>
    <t>Jog Scotland Hazlehead</t>
  </si>
  <si>
    <t>Amber Teunion</t>
  </si>
  <si>
    <t>Morag Gerrard</t>
  </si>
  <si>
    <t>Josh Benton</t>
  </si>
  <si>
    <t>David Jamieson</t>
  </si>
  <si>
    <t>William Nicolson</t>
  </si>
  <si>
    <t>Ali Hubbard</t>
  </si>
  <si>
    <t>Jack Gomersall</t>
  </si>
  <si>
    <t>Ross Barnes</t>
  </si>
  <si>
    <t>Mark Stockton</t>
  </si>
  <si>
    <t>Dirk Wallis</t>
  </si>
  <si>
    <t>Arron Baxter</t>
  </si>
  <si>
    <t>Patrick Lang</t>
  </si>
  <si>
    <t>Michael Bott</t>
  </si>
  <si>
    <t>Matt Brettle</t>
  </si>
  <si>
    <t>Fraser Garron</t>
  </si>
  <si>
    <t>Charlie Ritchie</t>
  </si>
  <si>
    <t>Cambridge &amp; Coleridge</t>
  </si>
  <si>
    <t>Carnethy</t>
  </si>
  <si>
    <t>Jonathan Bromley</t>
  </si>
  <si>
    <t>Clive Matthews</t>
  </si>
  <si>
    <t>Marie Entwistle</t>
  </si>
  <si>
    <t>Andrew Gordon</t>
  </si>
  <si>
    <t>Nick Hale</t>
  </si>
  <si>
    <t>Ochil Hillrunners</t>
  </si>
  <si>
    <t>Helledd Rheinalls</t>
  </si>
  <si>
    <t>Chris Mitchell</t>
  </si>
  <si>
    <t>Louise Provan</t>
  </si>
  <si>
    <t>Mark Ritchie</t>
  </si>
  <si>
    <t>Colin Reid</t>
  </si>
  <si>
    <t>David Oliver</t>
  </si>
  <si>
    <t>Cameron Henderson</t>
  </si>
  <si>
    <t>Lesley Gomersall</t>
  </si>
  <si>
    <t>Linda Smith</t>
  </si>
  <si>
    <t>Jane Oliver</t>
  </si>
  <si>
    <t>Robbie Simpson</t>
  </si>
  <si>
    <t>Deeside</t>
  </si>
  <si>
    <t>Metro</t>
  </si>
  <si>
    <t>Felix Wilson</t>
  </si>
  <si>
    <t>Adam Peacock</t>
  </si>
  <si>
    <t>Dan Whitehead</t>
  </si>
  <si>
    <t>Andy King</t>
  </si>
  <si>
    <t>Paul Knight</t>
  </si>
  <si>
    <t>Stephen Hart</t>
  </si>
  <si>
    <t>Oliver Newman</t>
  </si>
  <si>
    <t>Huntly Nordic Ski Club</t>
  </si>
  <si>
    <t>Craig Beattie</t>
  </si>
  <si>
    <t>Matthew Milne</t>
  </si>
  <si>
    <t>Scott Seefeldt</t>
  </si>
  <si>
    <t>Ally Sutherland</t>
  </si>
  <si>
    <t>Inveruire Elite Running Club</t>
  </si>
  <si>
    <t>Fergus Newman</t>
  </si>
  <si>
    <t>Steven Ord</t>
  </si>
  <si>
    <t>Gareth Hunt</t>
  </si>
  <si>
    <t>Stephen Smith</t>
  </si>
  <si>
    <t>Charles Howorth</t>
  </si>
  <si>
    <t>Stonehaven Running Club</t>
  </si>
  <si>
    <t>Liam Barron</t>
  </si>
  <si>
    <t>Virginie Barrand</t>
  </si>
  <si>
    <t>John Hudson</t>
  </si>
  <si>
    <t>Fleet Feet</t>
  </si>
  <si>
    <t>Deveron Harriers</t>
  </si>
  <si>
    <t>Kevin Mottran</t>
  </si>
  <si>
    <t>Greg Cruickshank</t>
  </si>
  <si>
    <t>Gordon Gunn</t>
  </si>
  <si>
    <t>Ian McKimmie</t>
  </si>
  <si>
    <t>John Colegrave</t>
  </si>
  <si>
    <t>Ochil</t>
  </si>
  <si>
    <t>Harry Colegrave</t>
  </si>
  <si>
    <t>Nicholas Riley</t>
  </si>
  <si>
    <t>Lewis McNeil</t>
  </si>
  <si>
    <t>Richard Newman</t>
  </si>
  <si>
    <t>Eleanor Munro</t>
  </si>
  <si>
    <t>Mohammed Khan</t>
  </si>
  <si>
    <t>Dumfries</t>
  </si>
  <si>
    <t>Sarah O'Toole</t>
  </si>
  <si>
    <t>Andy Johnstone</t>
  </si>
  <si>
    <t>Moray RR</t>
  </si>
  <si>
    <t>Ros Evans</t>
  </si>
  <si>
    <t>Westerlands</t>
  </si>
  <si>
    <t>Brian Richie</t>
  </si>
  <si>
    <t>Rachel Patterson</t>
  </si>
  <si>
    <t>Katie Moy</t>
  </si>
  <si>
    <t>Jo Whyte</t>
  </si>
  <si>
    <t>Ron Fraser</t>
  </si>
  <si>
    <t>Dundee RR</t>
  </si>
  <si>
    <t>Ishbel Howorth</t>
  </si>
  <si>
    <t>Edie Russell</t>
  </si>
  <si>
    <t>Charlie Wood</t>
  </si>
  <si>
    <t>Owain Bristow</t>
  </si>
  <si>
    <t>Ryan Gordon</t>
  </si>
  <si>
    <t>Stuart Pringle</t>
  </si>
  <si>
    <t>Lee Kemp</t>
  </si>
  <si>
    <t>Steve Buchan</t>
  </si>
  <si>
    <t>Kenneth Primrose</t>
  </si>
  <si>
    <t>Jamie Ross</t>
  </si>
  <si>
    <t>Stephen Terwey</t>
  </si>
  <si>
    <t>David Henderson</t>
  </si>
  <si>
    <t>Evan Dorward</t>
  </si>
  <si>
    <t>Dee Watters</t>
  </si>
  <si>
    <t>Gary Logan</t>
  </si>
  <si>
    <t>Ali Robertson</t>
  </si>
  <si>
    <t>Sarah Knox</t>
  </si>
  <si>
    <t>Ronald Milne</t>
  </si>
  <si>
    <t>Jimmy Keenan</t>
  </si>
  <si>
    <t>Katie Entwistle</t>
  </si>
  <si>
    <t>Quintin Chalmers</t>
  </si>
  <si>
    <t>Lucy Grewar</t>
  </si>
  <si>
    <t>Alison Hull-Bailey</t>
  </si>
  <si>
    <t>Elizabeth Milne</t>
  </si>
  <si>
    <t>Alan Dick</t>
  </si>
  <si>
    <t>Murray Bryce</t>
  </si>
  <si>
    <t>Kevin Mackie</t>
  </si>
  <si>
    <t>Metro Aberdeen Running Club</t>
  </si>
  <si>
    <t>AAAC</t>
  </si>
  <si>
    <t>Totley AC</t>
  </si>
  <si>
    <t>Rebelpt</t>
  </si>
  <si>
    <t>Cosmic Hillbashers</t>
  </si>
  <si>
    <t>Grampoc</t>
  </si>
  <si>
    <t>Jog Scotland Kintore Running Club</t>
  </si>
  <si>
    <t>Jogscotland Hazlehead</t>
  </si>
  <si>
    <t>None</t>
  </si>
  <si>
    <t>00:25:09</t>
  </si>
  <si>
    <t>00:27:38</t>
  </si>
  <si>
    <t>00:28:03</t>
  </si>
  <si>
    <t>00:28:21</t>
  </si>
  <si>
    <t>00:28:48</t>
  </si>
  <si>
    <t>00:29:04</t>
  </si>
  <si>
    <t>00:29:14</t>
  </si>
  <si>
    <t>00:29:24</t>
  </si>
  <si>
    <t>00:29:36</t>
  </si>
  <si>
    <t>00:29:40</t>
  </si>
  <si>
    <t>00:29:47</t>
  </si>
  <si>
    <t>00:30:14</t>
  </si>
  <si>
    <t>00:30:33</t>
  </si>
  <si>
    <t>00:30:49</t>
  </si>
  <si>
    <t>00:31:02</t>
  </si>
  <si>
    <t>00:31:08</t>
  </si>
  <si>
    <t>00:31:22</t>
  </si>
  <si>
    <t>00:31:52</t>
  </si>
  <si>
    <t>00:32:20</t>
  </si>
  <si>
    <t>00:32:43</t>
  </si>
  <si>
    <t>00:33:55</t>
  </si>
  <si>
    <t>00:34:14</t>
  </si>
  <si>
    <t>00:34:36</t>
  </si>
  <si>
    <t>00:34:40</t>
  </si>
  <si>
    <t>00:35:17</t>
  </si>
  <si>
    <t>00:35:19</t>
  </si>
  <si>
    <t>00:35:28</t>
  </si>
  <si>
    <t>00:35:38</t>
  </si>
  <si>
    <t>00:35:39</t>
  </si>
  <si>
    <t>00:35:41</t>
  </si>
  <si>
    <t>00:36:04</t>
  </si>
  <si>
    <t>00:36:12</t>
  </si>
  <si>
    <t>00:36:33</t>
  </si>
  <si>
    <t>00:36:35</t>
  </si>
  <si>
    <t>00:36:36</t>
  </si>
  <si>
    <t>00:36:55</t>
  </si>
  <si>
    <t>00:36:59</t>
  </si>
  <si>
    <t>00:37:12</t>
  </si>
  <si>
    <t>00:37:18</t>
  </si>
  <si>
    <t>00:38:03</t>
  </si>
  <si>
    <t>00:39:15</t>
  </si>
  <si>
    <t>00:39:25</t>
  </si>
  <si>
    <t>00:39:39</t>
  </si>
  <si>
    <t>00:40:19</t>
  </si>
  <si>
    <t>00:40:35</t>
  </si>
  <si>
    <t>00:40:53</t>
  </si>
  <si>
    <t>00:41:09</t>
  </si>
  <si>
    <t>00:42:32</t>
  </si>
  <si>
    <t>00:50:28</t>
  </si>
  <si>
    <t>00:51:10</t>
  </si>
  <si>
    <t>00:51:45</t>
  </si>
  <si>
    <t>00:51:53</t>
  </si>
  <si>
    <t>00:51:56</t>
  </si>
  <si>
    <t>00:51:58</t>
  </si>
  <si>
    <t>00:52:09</t>
  </si>
  <si>
    <t>00:52:19</t>
  </si>
  <si>
    <t>00:52:25</t>
  </si>
  <si>
    <t>00:53:15</t>
  </si>
  <si>
    <t>MJ</t>
  </si>
  <si>
    <t>FJ</t>
  </si>
  <si>
    <t>Scolty</t>
  </si>
  <si>
    <t>1st Male</t>
  </si>
  <si>
    <t>2nd Male</t>
  </si>
  <si>
    <t>3rd Male</t>
  </si>
  <si>
    <t>3rd M50</t>
  </si>
  <si>
    <t>1st Female</t>
  </si>
  <si>
    <t>2nd Female</t>
  </si>
  <si>
    <t>3rd Female</t>
  </si>
  <si>
    <t>2nd M60</t>
  </si>
  <si>
    <t>Count</t>
  </si>
  <si>
    <t>1st F60</t>
  </si>
  <si>
    <t>1st F50</t>
  </si>
  <si>
    <t>2nd F50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</si>
</sst>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21" fontId="1" fillId="2" borderId="0" xfId="0" applyNumberFormat="1" applyFont="1" applyFill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10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vertical="center" wrapText="1"/>
    </xf>
    <xf numFmtId="21" fontId="0" fillId="0" borderId="0" xfId="0" applyNumberFormat="1" applyAlignment="1">
      <alignment vertical="center" wrapText="1"/>
    </xf>
    <xf numFmtId="49" fontId="3" fillId="0" borderId="0" xfId="1" applyNumberFormat="1" applyFill="1"/>
    <xf numFmtId="49" fontId="3" fillId="0" borderId="0" xfId="1" applyNumberFormat="1" applyFont="1" applyFill="1"/>
    <xf numFmtId="49" fontId="3" fillId="0" borderId="0" xfId="1" applyNumberFormat="1" applyFill="1"/>
    <xf numFmtId="49" fontId="3" fillId="0" borderId="0" xfId="1" applyNumberFormat="1" applyFill="1"/>
    <xf numFmtId="164" fontId="0" fillId="0" borderId="0" xfId="0" applyNumberFormat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152400</xdr:colOff>
          <xdr:row>3</xdr:row>
          <xdr:rowOff>104775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152400</xdr:colOff>
          <xdr:row>5</xdr:row>
          <xdr:rowOff>104775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152400</xdr:colOff>
          <xdr:row>11</xdr:row>
          <xdr:rowOff>104775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152400</xdr:colOff>
          <xdr:row>12</xdr:row>
          <xdr:rowOff>104775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152400</xdr:colOff>
          <xdr:row>22</xdr:row>
          <xdr:rowOff>104775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152400</xdr:colOff>
          <xdr:row>24</xdr:row>
          <xdr:rowOff>104775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152400</xdr:colOff>
          <xdr:row>25</xdr:row>
          <xdr:rowOff>104775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152400</xdr:colOff>
          <xdr:row>43</xdr:row>
          <xdr:rowOff>104775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1</xdr:col>
          <xdr:colOff>152400</xdr:colOff>
          <xdr:row>46</xdr:row>
          <xdr:rowOff>104775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1</xdr:col>
          <xdr:colOff>152400</xdr:colOff>
          <xdr:row>49</xdr:row>
          <xdr:rowOff>104775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152400</xdr:colOff>
          <xdr:row>3</xdr:row>
          <xdr:rowOff>104775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152400</xdr:colOff>
          <xdr:row>5</xdr:row>
          <xdr:rowOff>104775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152400</xdr:colOff>
          <xdr:row>11</xdr:row>
          <xdr:rowOff>104775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152400</xdr:colOff>
          <xdr:row>12</xdr:row>
          <xdr:rowOff>104775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152400</xdr:colOff>
          <xdr:row>22</xdr:row>
          <xdr:rowOff>104775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152400</xdr:colOff>
          <xdr:row>24</xdr:row>
          <xdr:rowOff>104775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152400</xdr:colOff>
          <xdr:row>25</xdr:row>
          <xdr:rowOff>104775</xdr:rowOff>
        </xdr:to>
        <xdr:sp macro="" textlink="">
          <xdr:nvSpPr>
            <xdr:cNvPr id="5127" name="Control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152400</xdr:colOff>
          <xdr:row>43</xdr:row>
          <xdr:rowOff>104775</xdr:rowOff>
        </xdr:to>
        <xdr:sp macro="" textlink="">
          <xdr:nvSpPr>
            <xdr:cNvPr id="5128" name="Control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xmlns="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1</xdr:col>
          <xdr:colOff>152400</xdr:colOff>
          <xdr:row>46</xdr:row>
          <xdr:rowOff>104775</xdr:rowOff>
        </xdr:to>
        <xdr:sp macro="" textlink="">
          <xdr:nvSpPr>
            <xdr:cNvPr id="5129" name="Control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xmlns="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1</xdr:col>
          <xdr:colOff>152400</xdr:colOff>
          <xdr:row>49</xdr:row>
          <xdr:rowOff>104775</xdr:rowOff>
        </xdr:to>
        <xdr:sp macro="" textlink="">
          <xdr:nvSpPr>
            <xdr:cNvPr id="5130" name="Control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xmlns="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152400</xdr:colOff>
          <xdr:row>14</xdr:row>
          <xdr:rowOff>104775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152400</xdr:colOff>
          <xdr:row>15</xdr:row>
          <xdr:rowOff>104775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152400</xdr:colOff>
          <xdr:row>16</xdr:row>
          <xdr:rowOff>104775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152400</xdr:colOff>
          <xdr:row>17</xdr:row>
          <xdr:rowOff>104775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xmlns="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152400</xdr:colOff>
          <xdr:row>20</xdr:row>
          <xdr:rowOff>104775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xmlns="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152400</xdr:colOff>
          <xdr:row>23</xdr:row>
          <xdr:rowOff>104775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xmlns="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152400</xdr:colOff>
          <xdr:row>27</xdr:row>
          <xdr:rowOff>104775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xmlns="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152400</xdr:colOff>
          <xdr:row>29</xdr:row>
          <xdr:rowOff>104775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xmlns="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152400</xdr:colOff>
          <xdr:row>31</xdr:row>
          <xdr:rowOff>104775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152400</xdr:colOff>
          <xdr:row>34</xdr:row>
          <xdr:rowOff>104775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xmlns="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152400</xdr:colOff>
          <xdr:row>38</xdr:row>
          <xdr:rowOff>104775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xmlns="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152400</xdr:colOff>
          <xdr:row>39</xdr:row>
          <xdr:rowOff>104775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xmlns="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1</xdr:col>
          <xdr:colOff>152400</xdr:colOff>
          <xdr:row>51</xdr:row>
          <xdr:rowOff>104775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xmlns="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1</xdr:col>
          <xdr:colOff>152400</xdr:colOff>
          <xdr:row>51</xdr:row>
          <xdr:rowOff>104775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xmlns="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1</xdr:col>
          <xdr:colOff>152400</xdr:colOff>
          <xdr:row>51</xdr:row>
          <xdr:rowOff>104775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xmlns="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1</xdr:col>
          <xdr:colOff>152400</xdr:colOff>
          <xdr:row>51</xdr:row>
          <xdr:rowOff>104775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xmlns="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152400</xdr:colOff>
          <xdr:row>5</xdr:row>
          <xdr:rowOff>104775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152400</xdr:colOff>
          <xdr:row>9</xdr:row>
          <xdr:rowOff>104775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152400</xdr:colOff>
          <xdr:row>12</xdr:row>
          <xdr:rowOff>104775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152400</xdr:colOff>
          <xdr:row>15</xdr:row>
          <xdr:rowOff>104775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xmlns="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152400</xdr:colOff>
          <xdr:row>21</xdr:row>
          <xdr:rowOff>104775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xmlns="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152400</xdr:colOff>
          <xdr:row>23</xdr:row>
          <xdr:rowOff>104775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xmlns="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152400</xdr:colOff>
          <xdr:row>24</xdr:row>
          <xdr:rowOff>104775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xmlns="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152400</xdr:colOff>
          <xdr:row>39</xdr:row>
          <xdr:rowOff>104775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xmlns="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</xdr:col>
          <xdr:colOff>152400</xdr:colOff>
          <xdr:row>40</xdr:row>
          <xdr:rowOff>104775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xmlns="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152400</xdr:colOff>
          <xdr:row>11</xdr:row>
          <xdr:rowOff>104775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152400</xdr:colOff>
          <xdr:row>13</xdr:row>
          <xdr:rowOff>104775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152400</xdr:colOff>
          <xdr:row>14</xdr:row>
          <xdr:rowOff>104775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152400</xdr:colOff>
          <xdr:row>17</xdr:row>
          <xdr:rowOff>104775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152400</xdr:colOff>
          <xdr:row>20</xdr:row>
          <xdr:rowOff>104775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152400</xdr:colOff>
          <xdr:row>24</xdr:row>
          <xdr:rowOff>104775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152400</xdr:colOff>
          <xdr:row>26</xdr:row>
          <xdr:rowOff>104775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152400</xdr:colOff>
          <xdr:row>27</xdr:row>
          <xdr:rowOff>104775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xmlns="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152400</xdr:colOff>
          <xdr:row>29</xdr:row>
          <xdr:rowOff>104775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xmlns="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152400</xdr:colOff>
          <xdr:row>43</xdr:row>
          <xdr:rowOff>104775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xmlns="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1</xdr:col>
          <xdr:colOff>152400</xdr:colOff>
          <xdr:row>44</xdr:row>
          <xdr:rowOff>104775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xmlns="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0</xdr:rowOff>
        </xdr:from>
        <xdr:to>
          <xdr:col>1</xdr:col>
          <xdr:colOff>152400</xdr:colOff>
          <xdr:row>54</xdr:row>
          <xdr:rowOff>104775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xmlns="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1</xdr:col>
          <xdr:colOff>152400</xdr:colOff>
          <xdr:row>55</xdr:row>
          <xdr:rowOff>104775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xmlns="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1</xdr:col>
          <xdr:colOff>152400</xdr:colOff>
          <xdr:row>59</xdr:row>
          <xdr:rowOff>104775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xmlns="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1</xdr:col>
          <xdr:colOff>152400</xdr:colOff>
          <xdr:row>59</xdr:row>
          <xdr:rowOff>104775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xmlns="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1</xdr:col>
          <xdr:colOff>152400</xdr:colOff>
          <xdr:row>59</xdr:row>
          <xdr:rowOff>104775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xmlns="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1</xdr:col>
          <xdr:colOff>152400</xdr:colOff>
          <xdr:row>59</xdr:row>
          <xdr:rowOff>104775</xdr:rowOff>
        </xdr:to>
        <xdr:sp macro="" textlink="">
          <xdr:nvSpPr>
            <xdr:cNvPr id="4113" name="Control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xmlns="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4.xml"/><Relationship Id="rId13" Type="http://schemas.openxmlformats.org/officeDocument/2006/relationships/control" Target="../activeX/activeX19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13.xml"/><Relationship Id="rId12" Type="http://schemas.openxmlformats.org/officeDocument/2006/relationships/control" Target="../activeX/activeX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2.xml"/><Relationship Id="rId11" Type="http://schemas.openxmlformats.org/officeDocument/2006/relationships/control" Target="../activeX/activeX17.xml"/><Relationship Id="rId5" Type="http://schemas.openxmlformats.org/officeDocument/2006/relationships/image" Target="../media/image1.emf"/><Relationship Id="rId10" Type="http://schemas.openxmlformats.org/officeDocument/2006/relationships/control" Target="../activeX/activeX16.xml"/><Relationship Id="rId4" Type="http://schemas.openxmlformats.org/officeDocument/2006/relationships/control" Target="../activeX/activeX11.xml"/><Relationship Id="rId9" Type="http://schemas.openxmlformats.org/officeDocument/2006/relationships/control" Target="../activeX/activeX15.xml"/><Relationship Id="rId14" Type="http://schemas.openxmlformats.org/officeDocument/2006/relationships/control" Target="../activeX/activeX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5.xml"/><Relationship Id="rId13" Type="http://schemas.openxmlformats.org/officeDocument/2006/relationships/control" Target="../activeX/activeX30.xml"/><Relationship Id="rId18" Type="http://schemas.openxmlformats.org/officeDocument/2006/relationships/control" Target="../activeX/activeX35.xml"/><Relationship Id="rId3" Type="http://schemas.openxmlformats.org/officeDocument/2006/relationships/control" Target="../activeX/activeX21.xml"/><Relationship Id="rId7" Type="http://schemas.openxmlformats.org/officeDocument/2006/relationships/control" Target="../activeX/activeX24.xml"/><Relationship Id="rId12" Type="http://schemas.openxmlformats.org/officeDocument/2006/relationships/control" Target="../activeX/activeX29.xml"/><Relationship Id="rId17" Type="http://schemas.openxmlformats.org/officeDocument/2006/relationships/control" Target="../activeX/activeX34.xml"/><Relationship Id="rId2" Type="http://schemas.openxmlformats.org/officeDocument/2006/relationships/vmlDrawing" Target="../drawings/vmlDrawing3.vml"/><Relationship Id="rId16" Type="http://schemas.openxmlformats.org/officeDocument/2006/relationships/control" Target="../activeX/activeX33.xml"/><Relationship Id="rId1" Type="http://schemas.openxmlformats.org/officeDocument/2006/relationships/drawing" Target="../drawings/drawing3.xml"/><Relationship Id="rId6" Type="http://schemas.openxmlformats.org/officeDocument/2006/relationships/control" Target="../activeX/activeX23.xml"/><Relationship Id="rId11" Type="http://schemas.openxmlformats.org/officeDocument/2006/relationships/control" Target="../activeX/activeX28.xml"/><Relationship Id="rId5" Type="http://schemas.openxmlformats.org/officeDocument/2006/relationships/control" Target="../activeX/activeX22.xml"/><Relationship Id="rId15" Type="http://schemas.openxmlformats.org/officeDocument/2006/relationships/control" Target="../activeX/activeX32.xml"/><Relationship Id="rId10" Type="http://schemas.openxmlformats.org/officeDocument/2006/relationships/control" Target="../activeX/activeX27.xml"/><Relationship Id="rId19" Type="http://schemas.openxmlformats.org/officeDocument/2006/relationships/control" Target="../activeX/activeX36.xml"/><Relationship Id="rId4" Type="http://schemas.openxmlformats.org/officeDocument/2006/relationships/image" Target="../media/image1.emf"/><Relationship Id="rId9" Type="http://schemas.openxmlformats.org/officeDocument/2006/relationships/control" Target="../activeX/activeX26.xml"/><Relationship Id="rId14" Type="http://schemas.openxmlformats.org/officeDocument/2006/relationships/control" Target="../activeX/activeX3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1.xml"/><Relationship Id="rId3" Type="http://schemas.openxmlformats.org/officeDocument/2006/relationships/control" Target="../activeX/activeX37.xml"/><Relationship Id="rId7" Type="http://schemas.openxmlformats.org/officeDocument/2006/relationships/control" Target="../activeX/activeX40.xml"/><Relationship Id="rId12" Type="http://schemas.openxmlformats.org/officeDocument/2006/relationships/control" Target="../activeX/activeX4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ontrol" Target="../activeX/activeX39.xml"/><Relationship Id="rId11" Type="http://schemas.openxmlformats.org/officeDocument/2006/relationships/control" Target="../activeX/activeX44.xml"/><Relationship Id="rId5" Type="http://schemas.openxmlformats.org/officeDocument/2006/relationships/control" Target="../activeX/activeX38.xml"/><Relationship Id="rId10" Type="http://schemas.openxmlformats.org/officeDocument/2006/relationships/control" Target="../activeX/activeX43.xml"/><Relationship Id="rId4" Type="http://schemas.openxmlformats.org/officeDocument/2006/relationships/image" Target="../media/image1.emf"/><Relationship Id="rId9" Type="http://schemas.openxmlformats.org/officeDocument/2006/relationships/control" Target="../activeX/activeX4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0.xml"/><Relationship Id="rId13" Type="http://schemas.openxmlformats.org/officeDocument/2006/relationships/control" Target="../activeX/activeX55.xml"/><Relationship Id="rId18" Type="http://schemas.openxmlformats.org/officeDocument/2006/relationships/control" Target="../activeX/activeX60.xml"/><Relationship Id="rId3" Type="http://schemas.openxmlformats.org/officeDocument/2006/relationships/control" Target="../activeX/activeX46.xml"/><Relationship Id="rId7" Type="http://schemas.openxmlformats.org/officeDocument/2006/relationships/control" Target="../activeX/activeX49.xml"/><Relationship Id="rId12" Type="http://schemas.openxmlformats.org/officeDocument/2006/relationships/control" Target="../activeX/activeX54.xml"/><Relationship Id="rId17" Type="http://schemas.openxmlformats.org/officeDocument/2006/relationships/control" Target="../activeX/activeX59.xml"/><Relationship Id="rId2" Type="http://schemas.openxmlformats.org/officeDocument/2006/relationships/vmlDrawing" Target="../drawings/vmlDrawing5.vml"/><Relationship Id="rId16" Type="http://schemas.openxmlformats.org/officeDocument/2006/relationships/control" Target="../activeX/activeX58.xml"/><Relationship Id="rId20" Type="http://schemas.openxmlformats.org/officeDocument/2006/relationships/control" Target="../activeX/activeX62.xml"/><Relationship Id="rId1" Type="http://schemas.openxmlformats.org/officeDocument/2006/relationships/drawing" Target="../drawings/drawing5.xml"/><Relationship Id="rId6" Type="http://schemas.openxmlformats.org/officeDocument/2006/relationships/control" Target="../activeX/activeX48.xml"/><Relationship Id="rId11" Type="http://schemas.openxmlformats.org/officeDocument/2006/relationships/control" Target="../activeX/activeX53.xml"/><Relationship Id="rId5" Type="http://schemas.openxmlformats.org/officeDocument/2006/relationships/control" Target="../activeX/activeX47.xml"/><Relationship Id="rId15" Type="http://schemas.openxmlformats.org/officeDocument/2006/relationships/control" Target="../activeX/activeX57.xml"/><Relationship Id="rId10" Type="http://schemas.openxmlformats.org/officeDocument/2006/relationships/control" Target="../activeX/activeX52.xml"/><Relationship Id="rId19" Type="http://schemas.openxmlformats.org/officeDocument/2006/relationships/control" Target="../activeX/activeX61.xml"/><Relationship Id="rId4" Type="http://schemas.openxmlformats.org/officeDocument/2006/relationships/image" Target="../media/image1.emf"/><Relationship Id="rId9" Type="http://schemas.openxmlformats.org/officeDocument/2006/relationships/control" Target="../activeX/activeX51.xml"/><Relationship Id="rId14" Type="http://schemas.openxmlformats.org/officeDocument/2006/relationships/control" Target="../activeX/activeX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C1:Q49"/>
  <sheetViews>
    <sheetView topLeftCell="D32" workbookViewId="0">
      <selection activeCell="P47" sqref="P47"/>
    </sheetView>
  </sheetViews>
  <sheetFormatPr defaultRowHeight="15" x14ac:dyDescent="0.25"/>
  <cols>
    <col min="4" max="4" width="19.28515625" customWidth="1"/>
    <col min="5" max="5" width="20.85546875" bestFit="1" customWidth="1"/>
    <col min="9" max="9" width="11" bestFit="1" customWidth="1"/>
    <col min="11" max="12" width="14.5703125" customWidth="1"/>
    <col min="13" max="14" width="10.5703125" bestFit="1" customWidth="1"/>
    <col min="15" max="15" width="11.140625" bestFit="1" customWidth="1"/>
  </cols>
  <sheetData>
    <row r="1" spans="3:17" ht="15" customHeight="1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K1" t="s">
        <v>30</v>
      </c>
      <c r="L1" t="s">
        <v>331</v>
      </c>
      <c r="M1" t="s">
        <v>31</v>
      </c>
      <c r="N1" t="s">
        <v>32</v>
      </c>
      <c r="O1" t="s">
        <v>33</v>
      </c>
      <c r="Q1">
        <f>COUNT(Q2:Q49)</f>
        <v>20</v>
      </c>
    </row>
    <row r="2" spans="3:17" ht="15" customHeight="1" x14ac:dyDescent="0.25">
      <c r="C2" s="8">
        <v>1</v>
      </c>
      <c r="D2" s="8" t="s">
        <v>46</v>
      </c>
      <c r="E2" s="8" t="s">
        <v>8</v>
      </c>
      <c r="F2" s="8" t="s">
        <v>47</v>
      </c>
      <c r="G2" s="9">
        <v>3.0428240740740742E-2</v>
      </c>
      <c r="H2" s="4">
        <v>1</v>
      </c>
      <c r="I2" s="5"/>
      <c r="K2">
        <f>VLOOKUP($D2,Pressendye!$D$2:$H$49,5,0)</f>
        <v>1</v>
      </c>
      <c r="L2">
        <f>VLOOKUP($D2,Scolty!$D$2:$H$60,5,0)</f>
        <v>1.056</v>
      </c>
      <c r="M2">
        <f>VLOOKUP($D2,'Hill of Fare'!$D$2:$H$51,5,0)</f>
        <v>1</v>
      </c>
      <c r="N2" t="e">
        <f>VLOOKUP($D2,'Mither Tap'!$D$2:$H$70,5,0)</f>
        <v>#N/A</v>
      </c>
      <c r="O2" t="e">
        <f>VLOOKUP($D2,'Cheyne Hill'!$D$2:$H$59,5,0)</f>
        <v>#N/A</v>
      </c>
      <c r="P2">
        <f t="shared" ref="P2:P49" si="0">COUNT(K2:O2)</f>
        <v>3</v>
      </c>
      <c r="Q2">
        <f>IF(P2&gt;2,1,"")</f>
        <v>1</v>
      </c>
    </row>
    <row r="3" spans="3:17" ht="15" customHeight="1" x14ac:dyDescent="0.25">
      <c r="C3" s="8">
        <v>2</v>
      </c>
      <c r="D3" s="8" t="s">
        <v>48</v>
      </c>
      <c r="E3" s="8" t="s">
        <v>18</v>
      </c>
      <c r="F3" s="8" t="s">
        <v>11</v>
      </c>
      <c r="G3" s="9">
        <v>3.0497685185185183E-2</v>
      </c>
      <c r="H3" s="4">
        <v>1.056</v>
      </c>
      <c r="K3">
        <f>VLOOKUP($D3,Pressendye!$D$2:$H$49,5,0)</f>
        <v>1.056</v>
      </c>
      <c r="L3" t="e">
        <f>VLOOKUP($D3,Scolty!$D$2:$H$60,5,0)</f>
        <v>#N/A</v>
      </c>
      <c r="M3" t="e">
        <f>VLOOKUP($D3,'Hill of Fare'!$D$2:$H$51,5,0)</f>
        <v>#N/A</v>
      </c>
      <c r="N3" t="e">
        <f>VLOOKUP($D3,'Mither Tap'!$D$2:$H$70,5,0)</f>
        <v>#N/A</v>
      </c>
      <c r="O3" t="e">
        <f>VLOOKUP($D3,'Cheyne Hill'!$D$2:$H$59,5,0)</f>
        <v>#N/A</v>
      </c>
      <c r="P3">
        <f t="shared" si="0"/>
        <v>1</v>
      </c>
      <c r="Q3" t="str">
        <f t="shared" ref="Q3:Q49" si="1">IF(P3&gt;2,1,"")</f>
        <v/>
      </c>
    </row>
    <row r="4" spans="3:17" ht="15" customHeight="1" x14ac:dyDescent="0.25">
      <c r="C4" s="8">
        <v>3</v>
      </c>
      <c r="D4" s="8" t="s">
        <v>49</v>
      </c>
      <c r="E4" s="8" t="s">
        <v>8</v>
      </c>
      <c r="F4" s="8" t="s">
        <v>7</v>
      </c>
      <c r="G4" s="9">
        <v>3.1215277777777783E-2</v>
      </c>
      <c r="H4" s="4">
        <v>1.0669999999999999</v>
      </c>
      <c r="K4">
        <f>VLOOKUP($D4,Pressendye!$D$2:$H$49,5,0)</f>
        <v>1.0669999999999999</v>
      </c>
      <c r="L4" t="e">
        <f>VLOOKUP($D4,Scolty!$D$2:$H$60,5,0)</f>
        <v>#N/A</v>
      </c>
      <c r="M4" t="e">
        <f>VLOOKUP($D4,'Hill of Fare'!$D$2:$H$51,5,0)</f>
        <v>#N/A</v>
      </c>
      <c r="N4" t="e">
        <f>VLOOKUP($D4,'Mither Tap'!$D$2:$H$70,5,0)</f>
        <v>#N/A</v>
      </c>
      <c r="O4" t="e">
        <f>VLOOKUP($D4,'Cheyne Hill'!$D$2:$H$59,5,0)</f>
        <v>#N/A</v>
      </c>
      <c r="P4">
        <f t="shared" si="0"/>
        <v>1</v>
      </c>
      <c r="Q4" t="str">
        <f t="shared" si="1"/>
        <v/>
      </c>
    </row>
    <row r="5" spans="3:17" ht="15" customHeight="1" x14ac:dyDescent="0.25">
      <c r="C5" s="8">
        <v>4</v>
      </c>
      <c r="D5" s="8" t="s">
        <v>50</v>
      </c>
      <c r="E5" s="8" t="s">
        <v>8</v>
      </c>
      <c r="F5" s="8" t="s">
        <v>11</v>
      </c>
      <c r="G5" s="9">
        <v>3.184027777777778E-2</v>
      </c>
      <c r="H5" s="4">
        <v>1.0900000000000001</v>
      </c>
      <c r="K5">
        <f>VLOOKUP($D5,Pressendye!$D$2:$H$49,5,0)</f>
        <v>1.0900000000000001</v>
      </c>
      <c r="L5">
        <f>VLOOKUP($D5,Scolty!$D$2:$H$60,5,0)</f>
        <v>1.0900000000000001</v>
      </c>
      <c r="M5">
        <f>VLOOKUP($D5,'Hill of Fare'!$D$2:$H$51,5,0)</f>
        <v>1.0900000000000001</v>
      </c>
      <c r="N5" t="e">
        <f>VLOOKUP($D5,'Mither Tap'!$D$2:$H$70,5,0)</f>
        <v>#N/A</v>
      </c>
      <c r="O5" t="e">
        <f>VLOOKUP($D5,'Cheyne Hill'!$D$2:$H$59,5,0)</f>
        <v>#N/A</v>
      </c>
      <c r="P5">
        <f t="shared" si="0"/>
        <v>3</v>
      </c>
      <c r="Q5">
        <f t="shared" si="1"/>
        <v>1</v>
      </c>
    </row>
    <row r="6" spans="3:17" ht="15" customHeight="1" x14ac:dyDescent="0.25">
      <c r="C6" s="8">
        <v>5</v>
      </c>
      <c r="D6" s="8" t="s">
        <v>51</v>
      </c>
      <c r="E6" s="8" t="s">
        <v>16</v>
      </c>
      <c r="F6" s="8" t="s">
        <v>7</v>
      </c>
      <c r="G6" s="9">
        <v>3.2280092592592589E-2</v>
      </c>
      <c r="H6" s="4">
        <v>1.099</v>
      </c>
      <c r="K6">
        <f>VLOOKUP($D6,Pressendye!$D$2:$H$49,5,0)</f>
        <v>1.099</v>
      </c>
      <c r="L6">
        <f>VLOOKUP($D6,Scolty!$D$2:$H$60,5,0)</f>
        <v>1.113</v>
      </c>
      <c r="M6" t="e">
        <f>VLOOKUP($D6,'Hill of Fare'!$D$2:$H$51,5,0)</f>
        <v>#N/A</v>
      </c>
      <c r="N6" t="e">
        <f>VLOOKUP($D6,'Mither Tap'!$D$2:$H$70,5,0)</f>
        <v>#N/A</v>
      </c>
      <c r="O6" t="e">
        <f>VLOOKUP($D6,'Cheyne Hill'!$D$2:$H$59,5,0)</f>
        <v>#N/A</v>
      </c>
      <c r="P6">
        <f t="shared" si="0"/>
        <v>2</v>
      </c>
      <c r="Q6" t="str">
        <f t="shared" si="1"/>
        <v/>
      </c>
    </row>
    <row r="7" spans="3:17" ht="15" customHeight="1" x14ac:dyDescent="0.25">
      <c r="C7" s="8">
        <v>6</v>
      </c>
      <c r="D7" s="8" t="s">
        <v>52</v>
      </c>
      <c r="E7" s="8" t="s">
        <v>8</v>
      </c>
      <c r="F7" s="8" t="s">
        <v>11</v>
      </c>
      <c r="G7" s="9">
        <v>3.2754629629629627E-2</v>
      </c>
      <c r="H7" s="4">
        <v>1.113</v>
      </c>
      <c r="K7">
        <f>VLOOKUP($D7,Pressendye!$D$2:$H$49,5,0)</f>
        <v>1.113</v>
      </c>
      <c r="L7">
        <f>VLOOKUP($D7,Scolty!$D$2:$H$60,5,0)</f>
        <v>1.1180000000000001</v>
      </c>
      <c r="M7">
        <f>VLOOKUP($D7,'Hill of Fare'!$D$2:$H$51,5,0)</f>
        <v>1.1120000000000001</v>
      </c>
      <c r="N7">
        <f>VLOOKUP($D7,'Mither Tap'!$D$2:$H$70,5,0)</f>
        <v>1.266</v>
      </c>
      <c r="O7">
        <f>VLOOKUP($D7,'Cheyne Hill'!$D$2:$H$59,5,0)</f>
        <v>1.1579999999999999</v>
      </c>
      <c r="P7">
        <f t="shared" si="0"/>
        <v>5</v>
      </c>
      <c r="Q7">
        <f t="shared" si="1"/>
        <v>1</v>
      </c>
    </row>
    <row r="8" spans="3:17" ht="15" customHeight="1" x14ac:dyDescent="0.25">
      <c r="C8" s="8">
        <v>7</v>
      </c>
      <c r="D8" s="8" t="s">
        <v>53</v>
      </c>
      <c r="E8" s="8" t="s">
        <v>9</v>
      </c>
      <c r="F8" s="8" t="s">
        <v>7</v>
      </c>
      <c r="G8" s="9">
        <v>3.3564814814814818E-2</v>
      </c>
      <c r="H8" s="4">
        <v>1.1180000000000001</v>
      </c>
      <c r="K8">
        <f>VLOOKUP($D8,Pressendye!$D$2:$H$49,5,0)</f>
        <v>1.1180000000000001</v>
      </c>
      <c r="L8" t="e">
        <f>VLOOKUP($D8,Scolty!$D$2:$H$60,5,0)</f>
        <v>#N/A</v>
      </c>
      <c r="M8" t="e">
        <f>VLOOKUP($D8,'Hill of Fare'!$D$2:$H$51,5,0)</f>
        <v>#N/A</v>
      </c>
      <c r="N8" t="e">
        <f>VLOOKUP($D8,'Mither Tap'!$D$2:$H$70,5,0)</f>
        <v>#N/A</v>
      </c>
      <c r="O8" t="e">
        <f>VLOOKUP($D8,'Cheyne Hill'!$D$2:$H$59,5,0)</f>
        <v>#N/A</v>
      </c>
      <c r="P8">
        <f t="shared" si="0"/>
        <v>1</v>
      </c>
      <c r="Q8" t="str">
        <f t="shared" si="1"/>
        <v/>
      </c>
    </row>
    <row r="9" spans="3:17" ht="15" customHeight="1" x14ac:dyDescent="0.25">
      <c r="C9" s="8">
        <v>8</v>
      </c>
      <c r="D9" s="8" t="s">
        <v>54</v>
      </c>
      <c r="E9" s="8" t="s">
        <v>12</v>
      </c>
      <c r="F9" s="8" t="s">
        <v>14</v>
      </c>
      <c r="G9" s="9">
        <v>3.3750000000000002E-2</v>
      </c>
      <c r="H9" s="4">
        <v>1.127</v>
      </c>
      <c r="K9">
        <f>VLOOKUP($D9,Pressendye!$D$2:$H$49,5,0)</f>
        <v>1.127</v>
      </c>
      <c r="L9">
        <f>VLOOKUP($D9,Scolty!$D$2:$H$60,5,0)</f>
        <v>1.1599999999999999</v>
      </c>
      <c r="M9" t="e">
        <f>VLOOKUP($D9,'Hill of Fare'!$D$2:$H$51,5,0)</f>
        <v>#N/A</v>
      </c>
      <c r="N9" t="e">
        <f>VLOOKUP($D9,'Mither Tap'!$D$2:$H$70,5,0)</f>
        <v>#N/A</v>
      </c>
      <c r="O9">
        <f>VLOOKUP($D9,'Cheyne Hill'!$D$2:$H$59,5,0)</f>
        <v>1.2130000000000001</v>
      </c>
      <c r="P9">
        <f t="shared" si="0"/>
        <v>3</v>
      </c>
      <c r="Q9">
        <f t="shared" si="1"/>
        <v>1</v>
      </c>
    </row>
    <row r="10" spans="3:17" ht="15" customHeight="1" x14ac:dyDescent="0.25">
      <c r="C10" s="8">
        <v>9</v>
      </c>
      <c r="D10" s="8" t="s">
        <v>55</v>
      </c>
      <c r="E10" s="8" t="s">
        <v>12</v>
      </c>
      <c r="F10" s="8" t="s">
        <v>13</v>
      </c>
      <c r="G10" s="9">
        <v>3.4062500000000002E-2</v>
      </c>
      <c r="H10" s="4">
        <v>1.135</v>
      </c>
      <c r="K10">
        <f>VLOOKUP($D10,Pressendye!$D$2:$H$49,5,0)</f>
        <v>1.135</v>
      </c>
      <c r="L10" t="e">
        <f>VLOOKUP($D10,Scolty!$D$2:$H$60,5,0)</f>
        <v>#N/A</v>
      </c>
      <c r="M10" t="e">
        <f>VLOOKUP($D10,'Hill of Fare'!$D$2:$H$51,5,0)</f>
        <v>#N/A</v>
      </c>
      <c r="N10" t="e">
        <f>VLOOKUP($D10,'Mither Tap'!$D$2:$H$70,5,0)</f>
        <v>#N/A</v>
      </c>
      <c r="O10" t="e">
        <f>VLOOKUP($D10,'Cheyne Hill'!$D$2:$H$59,5,0)</f>
        <v>#N/A</v>
      </c>
      <c r="P10">
        <f t="shared" si="0"/>
        <v>1</v>
      </c>
      <c r="Q10" t="str">
        <f t="shared" si="1"/>
        <v/>
      </c>
    </row>
    <row r="11" spans="3:17" ht="15" customHeight="1" x14ac:dyDescent="0.25">
      <c r="C11" s="8">
        <v>10</v>
      </c>
      <c r="D11" s="8" t="s">
        <v>56</v>
      </c>
      <c r="E11" s="8" t="s">
        <v>17</v>
      </c>
      <c r="F11" s="8" t="s">
        <v>7</v>
      </c>
      <c r="G11" s="9">
        <v>3.498842592592593E-2</v>
      </c>
      <c r="H11" s="4">
        <v>1.1359999999999999</v>
      </c>
      <c r="K11">
        <f>VLOOKUP($D11,Pressendye!$D$2:$H$49,5,0)</f>
        <v>1.1359999999999999</v>
      </c>
      <c r="L11" t="e">
        <f>VLOOKUP($D11,Scolty!$D$2:$H$60,5,0)</f>
        <v>#N/A</v>
      </c>
      <c r="M11" t="e">
        <f>VLOOKUP($D11,'Hill of Fare'!$D$2:$H$51,5,0)</f>
        <v>#N/A</v>
      </c>
      <c r="N11">
        <f>VLOOKUP($D11,'Mither Tap'!$D$2:$H$70,5,0)</f>
        <v>1.3260000000000001</v>
      </c>
      <c r="O11">
        <f>VLOOKUP($D11,'Cheyne Hill'!$D$2:$H$59,5,0)</f>
        <v>1.222</v>
      </c>
      <c r="P11">
        <f t="shared" si="0"/>
        <v>3</v>
      </c>
      <c r="Q11">
        <f t="shared" si="1"/>
        <v>1</v>
      </c>
    </row>
    <row r="12" spans="3:17" ht="15" customHeight="1" x14ac:dyDescent="0.25">
      <c r="C12" s="8">
        <v>11</v>
      </c>
      <c r="D12" s="8" t="s">
        <v>57</v>
      </c>
      <c r="E12" s="8" t="s">
        <v>16</v>
      </c>
      <c r="F12" s="8" t="s">
        <v>7</v>
      </c>
      <c r="G12" s="9">
        <v>3.5069444444444445E-2</v>
      </c>
      <c r="H12" s="4">
        <v>1.1459999999999999</v>
      </c>
      <c r="K12">
        <f>VLOOKUP($D12,Pressendye!$D$2:$H$49,5,0)</f>
        <v>1.1459999999999999</v>
      </c>
      <c r="L12">
        <f>VLOOKUP($D12,Scolty!$D$2:$H$60,5,0)</f>
        <v>1.256</v>
      </c>
      <c r="M12" t="e">
        <f>VLOOKUP($D12,'Hill of Fare'!$D$2:$H$51,5,0)</f>
        <v>#N/A</v>
      </c>
      <c r="N12">
        <f>VLOOKUP($D12,'Mither Tap'!$D$2:$H$70,5,0)</f>
        <v>1.3759999999999999</v>
      </c>
      <c r="O12" t="e">
        <f>VLOOKUP($D12,'Cheyne Hill'!$D$2:$H$59,5,0)</f>
        <v>#N/A</v>
      </c>
      <c r="P12">
        <f t="shared" si="0"/>
        <v>3</v>
      </c>
      <c r="Q12">
        <f t="shared" si="1"/>
        <v>1</v>
      </c>
    </row>
    <row r="13" spans="3:17" ht="15" customHeight="1" x14ac:dyDescent="0.25">
      <c r="C13" s="8">
        <v>12</v>
      </c>
      <c r="D13" s="8" t="s">
        <v>58</v>
      </c>
      <c r="E13" s="8" t="s">
        <v>8</v>
      </c>
      <c r="F13" s="8" t="s">
        <v>26</v>
      </c>
      <c r="G13" s="9">
        <v>3.5104166666666665E-2</v>
      </c>
      <c r="H13" s="4">
        <v>1.153</v>
      </c>
      <c r="K13">
        <f>VLOOKUP($D13,Pressendye!$D$2:$H$49,5,0)</f>
        <v>1.153</v>
      </c>
      <c r="L13" t="e">
        <f>VLOOKUP($D13,Scolty!$D$2:$H$60,5,0)</f>
        <v>#N/A</v>
      </c>
      <c r="M13" t="e">
        <f>VLOOKUP($D13,'Hill of Fare'!$D$2:$H$51,5,0)</f>
        <v>#N/A</v>
      </c>
      <c r="N13">
        <f>VLOOKUP($D13,'Mither Tap'!$D$2:$H$70,5,0)</f>
        <v>1.2909999999999999</v>
      </c>
      <c r="O13" t="e">
        <f>VLOOKUP($D13,'Cheyne Hill'!$D$2:$H$59,5,0)</f>
        <v>#N/A</v>
      </c>
      <c r="P13">
        <f t="shared" si="0"/>
        <v>2</v>
      </c>
      <c r="Q13" t="str">
        <f t="shared" si="1"/>
        <v/>
      </c>
    </row>
    <row r="14" spans="3:17" ht="15" customHeight="1" x14ac:dyDescent="0.25">
      <c r="C14" s="8">
        <v>13</v>
      </c>
      <c r="D14" s="8" t="s">
        <v>59</v>
      </c>
      <c r="E14" s="8" t="s">
        <v>6</v>
      </c>
      <c r="F14" s="8" t="s">
        <v>7</v>
      </c>
      <c r="G14" s="9">
        <v>3.5115740740740746E-2</v>
      </c>
      <c r="H14" s="4">
        <v>1.1599999999999999</v>
      </c>
      <c r="K14">
        <f>VLOOKUP($D14,Pressendye!$D$2:$H$49,5,0)</f>
        <v>1.1599999999999999</v>
      </c>
      <c r="L14" t="e">
        <f>VLOOKUP($D14,Scolty!$D$2:$H$60,5,0)</f>
        <v>#N/A</v>
      </c>
      <c r="M14" t="e">
        <f>VLOOKUP($D14,'Hill of Fare'!$D$2:$H$51,5,0)</f>
        <v>#N/A</v>
      </c>
      <c r="N14" t="e">
        <f>VLOOKUP($D14,'Mither Tap'!$D$2:$H$70,5,0)</f>
        <v>#N/A</v>
      </c>
      <c r="O14" t="e">
        <f>VLOOKUP($D14,'Cheyne Hill'!$D$2:$H$59,5,0)</f>
        <v>#N/A</v>
      </c>
      <c r="P14">
        <f t="shared" si="0"/>
        <v>1</v>
      </c>
      <c r="Q14" t="str">
        <f t="shared" si="1"/>
        <v/>
      </c>
    </row>
    <row r="15" spans="3:17" ht="15" customHeight="1" x14ac:dyDescent="0.25">
      <c r="C15" s="8">
        <v>14</v>
      </c>
      <c r="D15" s="8" t="s">
        <v>60</v>
      </c>
      <c r="E15" s="8" t="s">
        <v>8</v>
      </c>
      <c r="F15" s="8" t="s">
        <v>14</v>
      </c>
      <c r="G15" s="9">
        <v>3.5138888888888893E-2</v>
      </c>
      <c r="H15" s="4">
        <v>1.17</v>
      </c>
      <c r="K15">
        <f>VLOOKUP($D15,Pressendye!$D$2:$H$49,5,0)</f>
        <v>1.17</v>
      </c>
      <c r="L15" t="e">
        <f>VLOOKUP($D15,Scolty!$D$2:$H$60,5,0)</f>
        <v>#N/A</v>
      </c>
      <c r="M15" t="e">
        <f>VLOOKUP($D15,'Hill of Fare'!$D$2:$H$51,5,0)</f>
        <v>#N/A</v>
      </c>
      <c r="N15" t="e">
        <f>VLOOKUP($D15,'Mither Tap'!$D$2:$H$70,5,0)</f>
        <v>#N/A</v>
      </c>
      <c r="O15" t="e">
        <f>VLOOKUP($D15,'Cheyne Hill'!$D$2:$H$59,5,0)</f>
        <v>#N/A</v>
      </c>
      <c r="P15">
        <f t="shared" si="0"/>
        <v>1</v>
      </c>
      <c r="Q15" t="str">
        <f t="shared" si="1"/>
        <v/>
      </c>
    </row>
    <row r="16" spans="3:17" ht="15" customHeight="1" x14ac:dyDescent="0.25">
      <c r="C16" s="8">
        <v>15</v>
      </c>
      <c r="D16" s="8" t="s">
        <v>61</v>
      </c>
      <c r="E16" s="8" t="s">
        <v>12</v>
      </c>
      <c r="F16" s="8" t="s">
        <v>14</v>
      </c>
      <c r="G16" s="9">
        <v>3.516203703703704E-2</v>
      </c>
      <c r="H16" s="4">
        <v>1.171</v>
      </c>
      <c r="K16">
        <f>VLOOKUP($D16,Pressendye!$D$2:$H$49,5,0)</f>
        <v>1.171</v>
      </c>
      <c r="L16" t="e">
        <f>VLOOKUP($D16,Scolty!$D$2:$H$60,5,0)</f>
        <v>#N/A</v>
      </c>
      <c r="M16" t="e">
        <f>VLOOKUP($D16,'Hill of Fare'!$D$2:$H$51,5,0)</f>
        <v>#N/A</v>
      </c>
      <c r="N16">
        <f>VLOOKUP($D16,'Mither Tap'!$D$2:$H$70,5,0)</f>
        <v>1.2869999999999999</v>
      </c>
      <c r="O16">
        <f>VLOOKUP($D16,'Cheyne Hill'!$D$2:$H$59,5,0)</f>
        <v>1.2150000000000001</v>
      </c>
      <c r="P16">
        <f t="shared" si="0"/>
        <v>3</v>
      </c>
      <c r="Q16">
        <f t="shared" si="1"/>
        <v>1</v>
      </c>
    </row>
    <row r="17" spans="3:17" ht="15" customHeight="1" x14ac:dyDescent="0.25">
      <c r="C17" s="8">
        <v>16</v>
      </c>
      <c r="D17" s="8" t="s">
        <v>62</v>
      </c>
      <c r="E17" s="8" t="s">
        <v>17</v>
      </c>
      <c r="F17" s="8" t="s">
        <v>7</v>
      </c>
      <c r="G17" s="9">
        <v>3.5173611111111107E-2</v>
      </c>
      <c r="H17" s="4">
        <v>1.1759999999999999</v>
      </c>
      <c r="K17">
        <f>VLOOKUP($D17,Pressendye!$D$2:$H$49,5,0)</f>
        <v>1.1759999999999999</v>
      </c>
      <c r="L17">
        <f>VLOOKUP($D17,Scolty!$D$2:$H$60,5,0)</f>
        <v>1.1759999999999999</v>
      </c>
      <c r="M17" t="e">
        <f>VLOOKUP($D17,'Hill of Fare'!$D$2:$H$51,5,0)</f>
        <v>#N/A</v>
      </c>
      <c r="N17">
        <f>VLOOKUP($D17,'Mither Tap'!$D$2:$H$70,5,0)</f>
        <v>1.323</v>
      </c>
      <c r="O17" t="e">
        <f>VLOOKUP($D17,'Cheyne Hill'!$D$2:$H$59,5,0)</f>
        <v>#N/A</v>
      </c>
      <c r="P17">
        <f t="shared" si="0"/>
        <v>3</v>
      </c>
      <c r="Q17">
        <f t="shared" si="1"/>
        <v>1</v>
      </c>
    </row>
    <row r="18" spans="3:17" ht="15" customHeight="1" x14ac:dyDescent="0.25">
      <c r="C18" s="8">
        <v>17</v>
      </c>
      <c r="D18" s="8" t="s">
        <v>63</v>
      </c>
      <c r="E18" s="8" t="s">
        <v>18</v>
      </c>
      <c r="F18" s="8" t="s">
        <v>7</v>
      </c>
      <c r="G18" s="9">
        <v>3.5451388888888886E-2</v>
      </c>
      <c r="H18" s="4">
        <v>1.1839999999999999</v>
      </c>
      <c r="K18">
        <f>VLOOKUP($D18,Pressendye!$D$2:$H$49,5,0)</f>
        <v>1.1839999999999999</v>
      </c>
      <c r="L18">
        <f>VLOOKUP($D18,Scolty!$D$2:$H$60,5,0)</f>
        <v>1.171</v>
      </c>
      <c r="M18" t="e">
        <f>VLOOKUP($D18,'Hill of Fare'!$D$2:$H$51,5,0)</f>
        <v>#N/A</v>
      </c>
      <c r="N18" t="e">
        <f>VLOOKUP($D18,'Mither Tap'!$D$2:$H$70,5,0)</f>
        <v>#N/A</v>
      </c>
      <c r="O18" t="e">
        <f>VLOOKUP($D18,'Cheyne Hill'!$D$2:$H$59,5,0)</f>
        <v>#N/A</v>
      </c>
      <c r="P18">
        <f t="shared" si="0"/>
        <v>2</v>
      </c>
      <c r="Q18" t="str">
        <f t="shared" si="1"/>
        <v/>
      </c>
    </row>
    <row r="19" spans="3:17" ht="15" customHeight="1" x14ac:dyDescent="0.25">
      <c r="C19" s="8">
        <v>18</v>
      </c>
      <c r="D19" s="8" t="s">
        <v>64</v>
      </c>
      <c r="E19" s="8" t="s">
        <v>8</v>
      </c>
      <c r="F19" s="8" t="s">
        <v>15</v>
      </c>
      <c r="G19" s="9">
        <v>3.6435185185185189E-2</v>
      </c>
      <c r="H19" s="4">
        <v>1.1850000000000001</v>
      </c>
      <c r="K19">
        <f>VLOOKUP($D19,Pressendye!$D$2:$H$49,5,0)</f>
        <v>1.1850000000000001</v>
      </c>
      <c r="L19">
        <f>VLOOKUP($D19,Scolty!$D$2:$H$60,5,0)</f>
        <v>1.1850000000000001</v>
      </c>
      <c r="M19">
        <f>VLOOKUP($D19,'Hill of Fare'!$D$2:$H$51,5,0)</f>
        <v>1.1819999999999999</v>
      </c>
      <c r="N19" t="e">
        <f>VLOOKUP($D19,'Mither Tap'!$D$2:$H$70,5,0)</f>
        <v>#N/A</v>
      </c>
      <c r="O19" t="e">
        <f>VLOOKUP($D19,'Cheyne Hill'!$D$2:$H$59,5,0)</f>
        <v>#N/A</v>
      </c>
      <c r="P19">
        <f t="shared" si="0"/>
        <v>3</v>
      </c>
      <c r="Q19">
        <f t="shared" si="1"/>
        <v>1</v>
      </c>
    </row>
    <row r="20" spans="3:17" ht="15" customHeight="1" x14ac:dyDescent="0.25">
      <c r="C20" s="8">
        <v>19</v>
      </c>
      <c r="D20" s="8" t="s">
        <v>65</v>
      </c>
      <c r="E20" s="8" t="s">
        <v>8</v>
      </c>
      <c r="F20" s="8" t="s">
        <v>14</v>
      </c>
      <c r="G20" s="9">
        <v>3.6689814814814821E-2</v>
      </c>
      <c r="H20" s="4">
        <v>1.1890000000000001</v>
      </c>
      <c r="K20">
        <f>VLOOKUP($D20,Pressendye!$D$2:$H$49,5,0)</f>
        <v>1.1890000000000001</v>
      </c>
      <c r="L20" t="e">
        <f>VLOOKUP($D20,Scolty!$D$2:$H$60,5,0)</f>
        <v>#N/A</v>
      </c>
      <c r="M20" t="e">
        <f>VLOOKUP($D20,'Hill of Fare'!$D$2:$H$51,5,0)</f>
        <v>#N/A</v>
      </c>
      <c r="N20" t="e">
        <f>VLOOKUP($D20,'Mither Tap'!$D$2:$H$70,5,0)</f>
        <v>#N/A</v>
      </c>
      <c r="O20" t="e">
        <f>VLOOKUP($D20,'Cheyne Hill'!$D$2:$H$59,5,0)</f>
        <v>#N/A</v>
      </c>
      <c r="P20">
        <f t="shared" si="0"/>
        <v>1</v>
      </c>
      <c r="Q20" t="str">
        <f t="shared" si="1"/>
        <v/>
      </c>
    </row>
    <row r="21" spans="3:17" ht="15" customHeight="1" x14ac:dyDescent="0.25">
      <c r="C21" s="8">
        <v>20</v>
      </c>
      <c r="D21" s="8" t="s">
        <v>66</v>
      </c>
      <c r="E21" s="8" t="s">
        <v>18</v>
      </c>
      <c r="F21" s="8" t="s">
        <v>7</v>
      </c>
      <c r="G21" s="9">
        <v>3.7025462962962961E-2</v>
      </c>
      <c r="H21" s="4">
        <v>1.204</v>
      </c>
      <c r="K21">
        <f>VLOOKUP($D21,Pressendye!$D$2:$H$49,5,0)</f>
        <v>1.204</v>
      </c>
      <c r="L21">
        <f>VLOOKUP($D21,Scolty!$D$2:$H$60,5,0)</f>
        <v>1.2130000000000001</v>
      </c>
      <c r="M21" t="e">
        <f>VLOOKUP($D21,'Hill of Fare'!$D$2:$H$51,5,0)</f>
        <v>#N/A</v>
      </c>
      <c r="N21" t="e">
        <f>VLOOKUP($D21,'Mither Tap'!$D$2:$H$70,5,0)</f>
        <v>#N/A</v>
      </c>
      <c r="O21" t="e">
        <f>VLOOKUP($D21,'Cheyne Hill'!$D$2:$H$59,5,0)</f>
        <v>#N/A</v>
      </c>
      <c r="P21">
        <f t="shared" si="0"/>
        <v>2</v>
      </c>
      <c r="Q21" t="str">
        <f t="shared" si="1"/>
        <v/>
      </c>
    </row>
    <row r="22" spans="3:17" ht="15" customHeight="1" x14ac:dyDescent="0.25">
      <c r="C22" s="8">
        <v>21</v>
      </c>
      <c r="D22" s="8" t="s">
        <v>67</v>
      </c>
      <c r="E22" s="8" t="s">
        <v>9</v>
      </c>
      <c r="F22" s="8" t="s">
        <v>11</v>
      </c>
      <c r="G22" s="9">
        <v>3.7094907407407403E-2</v>
      </c>
      <c r="H22" s="4">
        <v>1.2130000000000001</v>
      </c>
      <c r="K22">
        <f>VLOOKUP($D22,Pressendye!$D$2:$H$49,5,0)</f>
        <v>1.2130000000000001</v>
      </c>
      <c r="L22">
        <f>VLOOKUP($D22,Scolty!$D$2:$H$60,5,0)</f>
        <v>1.284</v>
      </c>
      <c r="M22">
        <f>VLOOKUP($D22,'Hill of Fare'!$D$2:$H$51,5,0)</f>
        <v>1.18</v>
      </c>
      <c r="N22" t="e">
        <f>VLOOKUP($D22,'Mither Tap'!$D$2:$H$70,5,0)</f>
        <v>#N/A</v>
      </c>
      <c r="O22">
        <f>VLOOKUP($D22,'Cheyne Hill'!$D$2:$H$59,5,0)</f>
        <v>1.2529999999999999</v>
      </c>
      <c r="P22">
        <f t="shared" si="0"/>
        <v>4</v>
      </c>
      <c r="Q22">
        <f t="shared" si="1"/>
        <v>1</v>
      </c>
    </row>
    <row r="23" spans="3:17" ht="15" customHeight="1" x14ac:dyDescent="0.25">
      <c r="C23" s="8">
        <v>22</v>
      </c>
      <c r="D23" s="8" t="s">
        <v>68</v>
      </c>
      <c r="E23" s="8" t="s">
        <v>69</v>
      </c>
      <c r="F23" s="8" t="s">
        <v>7</v>
      </c>
      <c r="G23" s="9">
        <v>3.7222222222222219E-2</v>
      </c>
      <c r="H23" s="4">
        <v>1.218</v>
      </c>
      <c r="K23">
        <f>VLOOKUP($D23,Pressendye!$D$2:$H$49,5,0)</f>
        <v>1.218</v>
      </c>
      <c r="L23" t="e">
        <f>VLOOKUP($D23,Scolty!$D$2:$H$60,5,0)</f>
        <v>#N/A</v>
      </c>
      <c r="M23">
        <f>VLOOKUP($D23,'Hill of Fare'!$D$2:$H$51,5,0)</f>
        <v>1.163</v>
      </c>
      <c r="N23">
        <f>VLOOKUP($D23,'Mither Tap'!$D$2:$H$70,5,0)</f>
        <v>1.3939999999999999</v>
      </c>
      <c r="O23" t="e">
        <f>VLOOKUP($D23,'Cheyne Hill'!$D$2:$H$59,5,0)</f>
        <v>#N/A</v>
      </c>
      <c r="P23">
        <f t="shared" si="0"/>
        <v>3</v>
      </c>
      <c r="Q23">
        <f t="shared" si="1"/>
        <v>1</v>
      </c>
    </row>
    <row r="24" spans="3:17" ht="15" customHeight="1" x14ac:dyDescent="0.25">
      <c r="C24" s="8">
        <v>23</v>
      </c>
      <c r="D24" s="8" t="s">
        <v>70</v>
      </c>
      <c r="E24" s="8" t="s">
        <v>12</v>
      </c>
      <c r="F24" s="8" t="s">
        <v>11</v>
      </c>
      <c r="G24" s="9">
        <v>3.7395833333333336E-2</v>
      </c>
      <c r="H24" s="4">
        <v>1.22</v>
      </c>
      <c r="K24">
        <f>VLOOKUP($D24,Pressendye!$D$2:$H$49,5,0)</f>
        <v>1.22</v>
      </c>
      <c r="L24" t="e">
        <f>VLOOKUP($D24,Scolty!$D$2:$H$60,5,0)</f>
        <v>#N/A</v>
      </c>
      <c r="M24" t="e">
        <f>VLOOKUP($D24,'Hill of Fare'!$D$2:$H$51,5,0)</f>
        <v>#N/A</v>
      </c>
      <c r="N24" t="e">
        <f>VLOOKUP($D24,'Mither Tap'!$D$2:$H$70,5,0)</f>
        <v>#N/A</v>
      </c>
      <c r="O24">
        <f>VLOOKUP($D24,'Cheyne Hill'!$D$2:$H$59,5,0)</f>
        <v>1.2350000000000001</v>
      </c>
      <c r="P24">
        <f t="shared" si="0"/>
        <v>2</v>
      </c>
      <c r="Q24" t="str">
        <f t="shared" si="1"/>
        <v/>
      </c>
    </row>
    <row r="25" spans="3:17" ht="15" customHeight="1" x14ac:dyDescent="0.25">
      <c r="C25" s="8">
        <v>24</v>
      </c>
      <c r="D25" s="8" t="s">
        <v>71</v>
      </c>
      <c r="E25" s="8" t="s">
        <v>9</v>
      </c>
      <c r="F25" s="8" t="s">
        <v>7</v>
      </c>
      <c r="G25" s="9">
        <v>3.7488425925925925E-2</v>
      </c>
      <c r="H25" s="4">
        <v>1.2370000000000001</v>
      </c>
      <c r="K25">
        <f>VLOOKUP($D25,Pressendye!$D$2:$H$49,5,0)</f>
        <v>1.2370000000000001</v>
      </c>
      <c r="L25" t="e">
        <f>VLOOKUP($D25,Scolty!$D$2:$H$60,5,0)</f>
        <v>#N/A</v>
      </c>
      <c r="M25" t="e">
        <f>VLOOKUP($D25,'Hill of Fare'!$D$2:$H$51,5,0)</f>
        <v>#N/A</v>
      </c>
      <c r="N25" t="e">
        <f>VLOOKUP($D25,'Mither Tap'!$D$2:$H$70,5,0)</f>
        <v>#N/A</v>
      </c>
      <c r="O25" t="e">
        <f>VLOOKUP($D25,'Cheyne Hill'!$D$2:$H$59,5,0)</f>
        <v>#N/A</v>
      </c>
      <c r="P25">
        <f t="shared" si="0"/>
        <v>1</v>
      </c>
      <c r="Q25" t="str">
        <f t="shared" si="1"/>
        <v/>
      </c>
    </row>
    <row r="26" spans="3:17" ht="15" customHeight="1" x14ac:dyDescent="0.25">
      <c r="C26" s="8">
        <v>25</v>
      </c>
      <c r="D26" s="8" t="s">
        <v>72</v>
      </c>
      <c r="E26" s="8" t="s">
        <v>69</v>
      </c>
      <c r="F26" s="8" t="s">
        <v>14</v>
      </c>
      <c r="G26" s="9">
        <v>3.7685185185185183E-2</v>
      </c>
      <c r="H26" s="4">
        <v>1.242</v>
      </c>
      <c r="K26">
        <f>VLOOKUP($D26,Pressendye!$D$2:$H$49,5,0)</f>
        <v>1.242</v>
      </c>
      <c r="L26" t="e">
        <f>VLOOKUP($D26,Scolty!$D$2:$H$60,5,0)</f>
        <v>#N/A</v>
      </c>
      <c r="M26">
        <f>VLOOKUP($D26,'Hill of Fare'!$D$2:$H$51,5,0)</f>
        <v>1.254</v>
      </c>
      <c r="N26" t="e">
        <f>VLOOKUP($D26,'Mither Tap'!$D$2:$H$70,5,0)</f>
        <v>#N/A</v>
      </c>
      <c r="O26">
        <f>VLOOKUP($D26,'Cheyne Hill'!$D$2:$H$59,5,0)</f>
        <v>1.2789999999999999</v>
      </c>
      <c r="P26">
        <f t="shared" si="0"/>
        <v>3</v>
      </c>
      <c r="Q26">
        <f t="shared" si="1"/>
        <v>1</v>
      </c>
    </row>
    <row r="27" spans="3:17" ht="15" customHeight="1" x14ac:dyDescent="0.25">
      <c r="C27" s="8">
        <v>26</v>
      </c>
      <c r="D27" s="8" t="s">
        <v>73</v>
      </c>
      <c r="E27" s="8" t="s">
        <v>74</v>
      </c>
      <c r="F27" s="8" t="s">
        <v>13</v>
      </c>
      <c r="G27" s="9">
        <v>3.7696759259259256E-2</v>
      </c>
      <c r="H27" s="4">
        <v>1.256</v>
      </c>
      <c r="K27">
        <f>VLOOKUP($D27,Pressendye!$D$2:$H$49,5,0)</f>
        <v>1.256</v>
      </c>
      <c r="L27">
        <f>VLOOKUP($D27,Scolty!$D$2:$H$60,5,0)</f>
        <v>1.218</v>
      </c>
      <c r="M27" t="e">
        <f>VLOOKUP($D27,'Hill of Fare'!$D$2:$H$51,5,0)</f>
        <v>#N/A</v>
      </c>
      <c r="N27" t="e">
        <f>VLOOKUP($D27,'Mither Tap'!$D$2:$H$70,5,0)</f>
        <v>#N/A</v>
      </c>
      <c r="O27" t="e">
        <f>VLOOKUP($D27,'Cheyne Hill'!$D$2:$H$59,5,0)</f>
        <v>#N/A</v>
      </c>
      <c r="P27">
        <f t="shared" si="0"/>
        <v>2</v>
      </c>
      <c r="Q27" t="str">
        <f t="shared" si="1"/>
        <v/>
      </c>
    </row>
    <row r="28" spans="3:17" ht="15" customHeight="1" x14ac:dyDescent="0.25">
      <c r="C28" s="8">
        <v>27</v>
      </c>
      <c r="D28" s="8" t="s">
        <v>75</v>
      </c>
      <c r="E28" s="8" t="s">
        <v>8</v>
      </c>
      <c r="F28" s="8" t="s">
        <v>11</v>
      </c>
      <c r="G28" s="9">
        <v>3.8078703703703705E-2</v>
      </c>
      <c r="H28" s="4">
        <v>1.2629999999999999</v>
      </c>
      <c r="K28">
        <f>VLOOKUP($D28,Pressendye!$D$2:$H$49,5,0)</f>
        <v>1.2629999999999999</v>
      </c>
      <c r="L28">
        <f>VLOOKUP($D28,Scolty!$D$2:$H$60,5,0)</f>
        <v>1.2769999999999999</v>
      </c>
      <c r="M28">
        <f>VLOOKUP($D28,'Hill of Fare'!$D$2:$H$51,5,0)</f>
        <v>1.1519999999999999</v>
      </c>
      <c r="N28">
        <f>VLOOKUP($D28,'Mither Tap'!$D$2:$H$70,5,0)</f>
        <v>1.343</v>
      </c>
      <c r="O28" t="e">
        <f>VLOOKUP($D28,'Cheyne Hill'!$D$2:$H$59,5,0)</f>
        <v>#N/A</v>
      </c>
      <c r="P28">
        <f t="shared" si="0"/>
        <v>4</v>
      </c>
      <c r="Q28">
        <f t="shared" si="1"/>
        <v>1</v>
      </c>
    </row>
    <row r="29" spans="3:17" ht="15" customHeight="1" x14ac:dyDescent="0.25">
      <c r="C29" s="8">
        <v>28</v>
      </c>
      <c r="D29" s="8" t="s">
        <v>76</v>
      </c>
      <c r="E29" s="8" t="s">
        <v>9</v>
      </c>
      <c r="F29" s="8" t="s">
        <v>21</v>
      </c>
      <c r="G29" s="9">
        <v>3.847222222222222E-2</v>
      </c>
      <c r="H29" s="4">
        <v>1.2769999999999999</v>
      </c>
      <c r="K29">
        <f>VLOOKUP($D29,Pressendye!$D$2:$H$49,5,0)</f>
        <v>1.2769999999999999</v>
      </c>
      <c r="L29">
        <f>VLOOKUP($D29,Scolty!$D$2:$H$60,5,0)</f>
        <v>1.3080000000000001</v>
      </c>
      <c r="M29">
        <f>VLOOKUP($D29,'Hill of Fare'!$D$2:$H$51,5,0)</f>
        <v>1.2210000000000001</v>
      </c>
      <c r="N29">
        <f>VLOOKUP($D29,'Mither Tap'!$D$2:$H$70,5,0)</f>
        <v>1.4279999999999999</v>
      </c>
      <c r="O29" t="e">
        <f>VLOOKUP($D29,'Cheyne Hill'!$D$2:$H$59,5,0)</f>
        <v>#N/A</v>
      </c>
      <c r="P29">
        <f t="shared" si="0"/>
        <v>4</v>
      </c>
      <c r="Q29">
        <f t="shared" si="1"/>
        <v>1</v>
      </c>
    </row>
    <row r="30" spans="3:17" ht="15" customHeight="1" x14ac:dyDescent="0.25">
      <c r="C30" s="8">
        <v>29</v>
      </c>
      <c r="D30" s="8" t="s">
        <v>77</v>
      </c>
      <c r="E30" s="8" t="s">
        <v>6</v>
      </c>
      <c r="F30" s="8" t="s">
        <v>13</v>
      </c>
      <c r="G30" s="9">
        <v>3.8993055555555552E-2</v>
      </c>
      <c r="H30" s="4">
        <v>1.284</v>
      </c>
      <c r="K30">
        <f>VLOOKUP($D30,Pressendye!$D$2:$H$49,5,0)</f>
        <v>1.284</v>
      </c>
      <c r="L30" t="e">
        <f>VLOOKUP($D30,Scolty!$D$2:$H$60,5,0)</f>
        <v>#N/A</v>
      </c>
      <c r="M30" t="e">
        <f>VLOOKUP($D30,'Hill of Fare'!$D$2:$H$51,5,0)</f>
        <v>#N/A</v>
      </c>
      <c r="N30" t="e">
        <f>VLOOKUP($D30,'Mither Tap'!$D$2:$H$70,5,0)</f>
        <v>#N/A</v>
      </c>
      <c r="O30" t="e">
        <f>VLOOKUP($D30,'Cheyne Hill'!$D$2:$H$59,5,0)</f>
        <v>#N/A</v>
      </c>
      <c r="P30">
        <f t="shared" si="0"/>
        <v>1</v>
      </c>
      <c r="Q30" t="str">
        <f t="shared" si="1"/>
        <v/>
      </c>
    </row>
    <row r="31" spans="3:17" ht="15" customHeight="1" x14ac:dyDescent="0.25">
      <c r="C31" s="8">
        <v>30</v>
      </c>
      <c r="D31" s="8" t="s">
        <v>78</v>
      </c>
      <c r="E31" s="8" t="s">
        <v>8</v>
      </c>
      <c r="F31" s="8" t="s">
        <v>14</v>
      </c>
      <c r="G31" s="9">
        <v>3.9340277777777773E-2</v>
      </c>
      <c r="H31" s="4">
        <v>1.29</v>
      </c>
      <c r="K31">
        <f>VLOOKUP($D31,Pressendye!$D$2:$H$49,5,0)</f>
        <v>1.29</v>
      </c>
      <c r="L31" t="e">
        <f>VLOOKUP($D31,Scolty!$D$2:$H$60,5,0)</f>
        <v>#N/A</v>
      </c>
      <c r="M31" t="e">
        <f>VLOOKUP($D31,'Hill of Fare'!$D$2:$H$51,5,0)</f>
        <v>#N/A</v>
      </c>
      <c r="N31" t="e">
        <f>VLOOKUP($D31,'Mither Tap'!$D$2:$H$70,5,0)</f>
        <v>#N/A</v>
      </c>
      <c r="O31">
        <f>VLOOKUP($D31,'Cheyne Hill'!$D$2:$H$59,5,0)</f>
        <v>1.2669999999999999</v>
      </c>
      <c r="P31">
        <f t="shared" si="0"/>
        <v>2</v>
      </c>
      <c r="Q31" t="str">
        <f t="shared" si="1"/>
        <v/>
      </c>
    </row>
    <row r="32" spans="3:17" ht="15" customHeight="1" x14ac:dyDescent="0.25">
      <c r="C32" s="8">
        <v>31</v>
      </c>
      <c r="D32" s="8" t="s">
        <v>79</v>
      </c>
      <c r="E32" s="8" t="s">
        <v>9</v>
      </c>
      <c r="F32" s="8" t="s">
        <v>14</v>
      </c>
      <c r="G32" s="9">
        <v>0.04</v>
      </c>
      <c r="H32" s="4">
        <v>1.3080000000000001</v>
      </c>
      <c r="K32">
        <f>VLOOKUP($D32,Pressendye!$D$2:$H$49,5,0)</f>
        <v>1.3080000000000001</v>
      </c>
      <c r="L32" t="e">
        <f>VLOOKUP($D32,Scolty!$D$2:$H$60,5,0)</f>
        <v>#N/A</v>
      </c>
      <c r="M32">
        <f>VLOOKUP($D32,'Hill of Fare'!$D$2:$H$51,5,0)</f>
        <v>1.2230000000000001</v>
      </c>
      <c r="N32" t="e">
        <f>VLOOKUP($D32,'Mither Tap'!$D$2:$H$70,5,0)</f>
        <v>#N/A</v>
      </c>
      <c r="O32">
        <f>VLOOKUP($D32,'Cheyne Hill'!$D$2:$H$59,5,0)</f>
        <v>1.3460000000000001</v>
      </c>
      <c r="P32">
        <f t="shared" si="0"/>
        <v>3</v>
      </c>
      <c r="Q32">
        <f t="shared" si="1"/>
        <v>1</v>
      </c>
    </row>
    <row r="33" spans="3:17" ht="15" customHeight="1" x14ac:dyDescent="0.25">
      <c r="C33" s="8">
        <v>32</v>
      </c>
      <c r="D33" s="8" t="s">
        <v>80</v>
      </c>
      <c r="E33" s="8" t="s">
        <v>12</v>
      </c>
      <c r="F33" s="8" t="s">
        <v>11</v>
      </c>
      <c r="G33" s="9">
        <v>4.0439814814814817E-2</v>
      </c>
      <c r="H33" s="4">
        <v>1.3109999999999999</v>
      </c>
      <c r="K33">
        <f>VLOOKUP($D33,Pressendye!$D$2:$H$49,5,0)</f>
        <v>1.3109999999999999</v>
      </c>
      <c r="L33" t="e">
        <f>VLOOKUP($D33,Scolty!$D$2:$H$60,5,0)</f>
        <v>#N/A</v>
      </c>
      <c r="M33" t="e">
        <f>VLOOKUP($D33,'Hill of Fare'!$D$2:$H$51,5,0)</f>
        <v>#N/A</v>
      </c>
      <c r="N33" t="e">
        <f>VLOOKUP($D33,'Mither Tap'!$D$2:$H$70,5,0)</f>
        <v>#N/A</v>
      </c>
      <c r="O33" t="e">
        <f>VLOOKUP($D33,'Cheyne Hill'!$D$2:$H$59,5,0)</f>
        <v>#N/A</v>
      </c>
      <c r="P33">
        <f t="shared" si="0"/>
        <v>1</v>
      </c>
      <c r="Q33" t="str">
        <f t="shared" si="1"/>
        <v/>
      </c>
    </row>
    <row r="34" spans="3:17" ht="15" customHeight="1" x14ac:dyDescent="0.25">
      <c r="C34" s="8">
        <v>33</v>
      </c>
      <c r="D34" s="8" t="s">
        <v>81</v>
      </c>
      <c r="E34" s="8" t="s">
        <v>82</v>
      </c>
      <c r="F34" s="8" t="s">
        <v>14</v>
      </c>
      <c r="G34" s="9">
        <v>4.1145833333333333E-2</v>
      </c>
      <c r="H34" s="4">
        <v>1.3149999999999999</v>
      </c>
      <c r="K34">
        <f>VLOOKUP($D34,Pressendye!$D$2:$H$49,5,0)</f>
        <v>1.3149999999999999</v>
      </c>
      <c r="L34" t="e">
        <f>VLOOKUP($D34,Scolty!$D$2:$H$60,5,0)</f>
        <v>#N/A</v>
      </c>
      <c r="M34" t="e">
        <f>VLOOKUP($D34,'Hill of Fare'!$D$2:$H$51,5,0)</f>
        <v>#N/A</v>
      </c>
      <c r="N34" t="e">
        <f>VLOOKUP($D34,'Mither Tap'!$D$2:$H$70,5,0)</f>
        <v>#N/A</v>
      </c>
      <c r="O34" t="e">
        <f>VLOOKUP($D34,'Cheyne Hill'!$D$2:$H$59,5,0)</f>
        <v>#N/A</v>
      </c>
      <c r="P34">
        <f t="shared" si="0"/>
        <v>1</v>
      </c>
      <c r="Q34" t="str">
        <f t="shared" si="1"/>
        <v/>
      </c>
    </row>
    <row r="35" spans="3:17" ht="15" customHeight="1" x14ac:dyDescent="0.25">
      <c r="C35" s="8">
        <v>34</v>
      </c>
      <c r="D35" s="8" t="s">
        <v>83</v>
      </c>
      <c r="E35" s="8" t="s">
        <v>84</v>
      </c>
      <c r="F35" s="8" t="s">
        <v>13</v>
      </c>
      <c r="G35" s="9">
        <v>4.1863425925925929E-2</v>
      </c>
      <c r="H35" s="4">
        <v>1.3169999999999999</v>
      </c>
      <c r="K35">
        <f>VLOOKUP($D35,Pressendye!$D$2:$H$49,5,0)</f>
        <v>1.3169999999999999</v>
      </c>
      <c r="L35" t="e">
        <f>VLOOKUP($D35,Scolty!$D$2:$H$60,5,0)</f>
        <v>#N/A</v>
      </c>
      <c r="M35" t="e">
        <f>VLOOKUP($D35,'Hill of Fare'!$D$2:$H$51,5,0)</f>
        <v>#N/A</v>
      </c>
      <c r="N35" t="e">
        <f>VLOOKUP($D35,'Mither Tap'!$D$2:$H$70,5,0)</f>
        <v>#N/A</v>
      </c>
      <c r="O35" t="e">
        <f>VLOOKUP($D35,'Cheyne Hill'!$D$2:$H$59,5,0)</f>
        <v>#N/A</v>
      </c>
      <c r="P35">
        <f t="shared" si="0"/>
        <v>1</v>
      </c>
      <c r="Q35" t="str">
        <f t="shared" si="1"/>
        <v/>
      </c>
    </row>
    <row r="36" spans="3:17" ht="15" customHeight="1" x14ac:dyDescent="0.25">
      <c r="C36" s="8">
        <v>35</v>
      </c>
      <c r="D36" s="8" t="s">
        <v>85</v>
      </c>
      <c r="E36" s="8" t="s">
        <v>12</v>
      </c>
      <c r="F36" s="8" t="s">
        <v>7</v>
      </c>
      <c r="G36" s="9">
        <v>4.2152777777777782E-2</v>
      </c>
      <c r="H36" s="4">
        <v>1.327</v>
      </c>
      <c r="K36">
        <f>VLOOKUP($D36,Pressendye!$D$2:$H$49,5,0)</f>
        <v>1.327</v>
      </c>
      <c r="L36" t="e">
        <f>VLOOKUP($D36,Scolty!$D$2:$H$60,5,0)</f>
        <v>#N/A</v>
      </c>
      <c r="M36" t="e">
        <f>VLOOKUP($D36,'Hill of Fare'!$D$2:$H$51,5,0)</f>
        <v>#N/A</v>
      </c>
      <c r="N36" t="e">
        <f>VLOOKUP($D36,'Mither Tap'!$D$2:$H$70,5,0)</f>
        <v>#N/A</v>
      </c>
      <c r="O36" t="e">
        <f>VLOOKUP($D36,'Cheyne Hill'!$D$2:$H$59,5,0)</f>
        <v>#N/A</v>
      </c>
      <c r="P36">
        <f t="shared" si="0"/>
        <v>1</v>
      </c>
      <c r="Q36" t="str">
        <f t="shared" si="1"/>
        <v/>
      </c>
    </row>
    <row r="37" spans="3:17" ht="15" customHeight="1" x14ac:dyDescent="0.25">
      <c r="C37" s="8">
        <v>36</v>
      </c>
      <c r="D37" s="8" t="s">
        <v>86</v>
      </c>
      <c r="E37" s="8" t="s">
        <v>12</v>
      </c>
      <c r="F37" s="8" t="s">
        <v>14</v>
      </c>
      <c r="G37" s="9">
        <v>4.2557870370370371E-2</v>
      </c>
      <c r="H37" s="4">
        <v>1.3380000000000001</v>
      </c>
      <c r="K37">
        <f>VLOOKUP($D37,Pressendye!$D$2:$H$49,5,0)</f>
        <v>1.3380000000000001</v>
      </c>
      <c r="L37" t="e">
        <f>VLOOKUP($D37,Scolty!$D$2:$H$60,5,0)</f>
        <v>#N/A</v>
      </c>
      <c r="M37">
        <f>VLOOKUP($D37,'Hill of Fare'!$D$2:$H$51,5,0)</f>
        <v>1.208</v>
      </c>
      <c r="N37" t="e">
        <f>VLOOKUP($D37,'Mither Tap'!$D$2:$H$70,5,0)</f>
        <v>#N/A</v>
      </c>
      <c r="O37">
        <f>VLOOKUP($D37,'Cheyne Hill'!$D$2:$H$59,5,0)</f>
        <v>1.254</v>
      </c>
      <c r="P37">
        <f t="shared" si="0"/>
        <v>3</v>
      </c>
      <c r="Q37">
        <f t="shared" si="1"/>
        <v>1</v>
      </c>
    </row>
    <row r="38" spans="3:17" ht="15" customHeight="1" x14ac:dyDescent="0.25">
      <c r="C38" s="8">
        <v>37</v>
      </c>
      <c r="D38" s="8" t="s">
        <v>87</v>
      </c>
      <c r="E38" s="8" t="s">
        <v>9</v>
      </c>
      <c r="F38" s="8" t="s">
        <v>7</v>
      </c>
      <c r="G38" s="9">
        <v>4.2696759259259261E-2</v>
      </c>
      <c r="H38" s="4">
        <v>1.3540000000000001</v>
      </c>
      <c r="K38">
        <f>VLOOKUP($D38,Pressendye!$D$2:$H$49,5,0)</f>
        <v>1.3540000000000001</v>
      </c>
      <c r="L38">
        <f>VLOOKUP($D38,Scolty!$D$2:$H$60,5,0)</f>
        <v>1.4590000000000001</v>
      </c>
      <c r="M38">
        <f>VLOOKUP($D38,'Hill of Fare'!$D$2:$H$51,5,0)</f>
        <v>1.258</v>
      </c>
      <c r="N38" t="e">
        <f>VLOOKUP($D38,'Mither Tap'!$D$2:$H$70,5,0)</f>
        <v>#N/A</v>
      </c>
      <c r="O38">
        <f>VLOOKUP($D38,'Cheyne Hill'!$D$2:$H$59,5,0)</f>
        <v>1.325</v>
      </c>
      <c r="P38">
        <f t="shared" si="0"/>
        <v>4</v>
      </c>
      <c r="Q38">
        <f t="shared" si="1"/>
        <v>1</v>
      </c>
    </row>
    <row r="39" spans="3:17" ht="15" customHeight="1" x14ac:dyDescent="0.25">
      <c r="C39" s="8">
        <v>38</v>
      </c>
      <c r="D39" s="8" t="s">
        <v>88</v>
      </c>
      <c r="E39" s="8" t="s">
        <v>10</v>
      </c>
      <c r="F39" s="8" t="s">
        <v>13</v>
      </c>
      <c r="G39" s="9">
        <v>4.4236111111111115E-2</v>
      </c>
      <c r="H39" s="4">
        <v>1.377</v>
      </c>
      <c r="K39">
        <f>VLOOKUP($D39,Pressendye!$D$2:$H$49,5,0)</f>
        <v>1.377</v>
      </c>
      <c r="L39">
        <f>VLOOKUP($D39,Scolty!$D$2:$H$60,5,0)</f>
        <v>1.4119999999999999</v>
      </c>
      <c r="M39" t="e">
        <f>VLOOKUP($D39,'Hill of Fare'!$D$2:$H$51,5,0)</f>
        <v>#N/A</v>
      </c>
      <c r="N39" t="e">
        <f>VLOOKUP($D39,'Mither Tap'!$D$2:$H$70,5,0)</f>
        <v>#N/A</v>
      </c>
      <c r="O39" t="e">
        <f>VLOOKUP($D39,'Cheyne Hill'!$D$2:$H$59,5,0)</f>
        <v>#N/A</v>
      </c>
      <c r="P39">
        <f t="shared" si="0"/>
        <v>2</v>
      </c>
      <c r="Q39" t="str">
        <f t="shared" si="1"/>
        <v/>
      </c>
    </row>
    <row r="40" spans="3:17" ht="15" customHeight="1" x14ac:dyDescent="0.25">
      <c r="C40" s="8">
        <v>39</v>
      </c>
      <c r="D40" s="8" t="s">
        <v>89</v>
      </c>
      <c r="E40" s="8" t="s">
        <v>9</v>
      </c>
      <c r="F40" s="8" t="s">
        <v>14</v>
      </c>
      <c r="G40" s="9">
        <v>4.597222222222222E-2</v>
      </c>
      <c r="H40" s="4">
        <v>1.38</v>
      </c>
      <c r="K40">
        <f>VLOOKUP($D40,Pressendye!$D$2:$H$49,5,0)</f>
        <v>1.38</v>
      </c>
      <c r="L40" t="e">
        <f>VLOOKUP($D40,Scolty!$D$2:$H$60,5,0)</f>
        <v>#N/A</v>
      </c>
      <c r="M40" t="e">
        <f>VLOOKUP($D40,'Hill of Fare'!$D$2:$H$51,5,0)</f>
        <v>#N/A</v>
      </c>
      <c r="N40" t="e">
        <f>VLOOKUP($D40,'Mither Tap'!$D$2:$H$70,5,0)</f>
        <v>#N/A</v>
      </c>
      <c r="O40" t="e">
        <f>VLOOKUP($D40,'Cheyne Hill'!$D$2:$H$59,5,0)</f>
        <v>#N/A</v>
      </c>
      <c r="P40">
        <f t="shared" si="0"/>
        <v>1</v>
      </c>
      <c r="Q40" t="str">
        <f t="shared" si="1"/>
        <v/>
      </c>
    </row>
    <row r="41" spans="3:17" ht="15" customHeight="1" x14ac:dyDescent="0.25">
      <c r="C41" s="8">
        <v>40</v>
      </c>
      <c r="D41" s="8" t="s">
        <v>90</v>
      </c>
      <c r="E41" s="8" t="s">
        <v>69</v>
      </c>
      <c r="F41" s="8" t="s">
        <v>13</v>
      </c>
      <c r="G41" s="9">
        <v>4.6377314814814809E-2</v>
      </c>
      <c r="H41" s="4">
        <v>1.387</v>
      </c>
      <c r="K41">
        <f>VLOOKUP($D41,Pressendye!$D$2:$H$49,5,0)</f>
        <v>1.387</v>
      </c>
      <c r="L41" t="e">
        <f>VLOOKUP($D41,Scolty!$D$2:$H$60,5,0)</f>
        <v>#N/A</v>
      </c>
      <c r="M41" t="e">
        <f>VLOOKUP($D41,'Hill of Fare'!$D$2:$H$51,5,0)</f>
        <v>#N/A</v>
      </c>
      <c r="N41" t="e">
        <f>VLOOKUP($D41,'Mither Tap'!$D$2:$H$70,5,0)</f>
        <v>#N/A</v>
      </c>
      <c r="O41" t="e">
        <f>VLOOKUP($D41,'Cheyne Hill'!$D$2:$H$59,5,0)</f>
        <v>#N/A</v>
      </c>
      <c r="P41">
        <f t="shared" si="0"/>
        <v>1</v>
      </c>
      <c r="Q41" t="str">
        <f t="shared" si="1"/>
        <v/>
      </c>
    </row>
    <row r="42" spans="3:17" ht="15" customHeight="1" x14ac:dyDescent="0.25">
      <c r="C42" s="8">
        <v>41</v>
      </c>
      <c r="D42" s="8" t="s">
        <v>91</v>
      </c>
      <c r="E42" s="8" t="s">
        <v>9</v>
      </c>
      <c r="F42" s="8" t="s">
        <v>11</v>
      </c>
      <c r="G42" s="9">
        <v>4.6863425925925926E-2</v>
      </c>
      <c r="H42" s="4">
        <v>1.409</v>
      </c>
      <c r="K42">
        <f>VLOOKUP($D42,Pressendye!$D$2:$H$49,5,0)</f>
        <v>1.409</v>
      </c>
      <c r="L42" t="e">
        <f>VLOOKUP($D42,Scolty!$D$2:$H$60,5,0)</f>
        <v>#N/A</v>
      </c>
      <c r="M42" t="e">
        <f>VLOOKUP($D42,'Hill of Fare'!$D$2:$H$51,5,0)</f>
        <v>#N/A</v>
      </c>
      <c r="N42" t="e">
        <f>VLOOKUP($D42,'Mither Tap'!$D$2:$H$70,5,0)</f>
        <v>#N/A</v>
      </c>
      <c r="O42">
        <f>VLOOKUP($D42,'Cheyne Hill'!$D$2:$H$59,5,0)</f>
        <v>1.494</v>
      </c>
      <c r="P42">
        <f t="shared" si="0"/>
        <v>2</v>
      </c>
      <c r="Q42" t="str">
        <f t="shared" si="1"/>
        <v/>
      </c>
    </row>
    <row r="43" spans="3:17" ht="15" customHeight="1" x14ac:dyDescent="0.25">
      <c r="C43" s="8">
        <v>42</v>
      </c>
      <c r="D43" s="8" t="s">
        <v>92</v>
      </c>
      <c r="E43" s="8" t="s">
        <v>69</v>
      </c>
      <c r="F43" s="8" t="s">
        <v>15</v>
      </c>
      <c r="G43" s="9">
        <v>4.6863425925925926E-2</v>
      </c>
      <c r="H43" s="4">
        <v>1.4119999999999999</v>
      </c>
      <c r="K43">
        <f>VLOOKUP($D43,Pressendye!$D$2:$H$49,5,0)</f>
        <v>1.4119999999999999</v>
      </c>
      <c r="L43" t="e">
        <f>VLOOKUP($D43,Scolty!$D$2:$H$60,5,0)</f>
        <v>#N/A</v>
      </c>
      <c r="M43">
        <f>VLOOKUP($D43,'Hill of Fare'!$D$2:$H$51,5,0)</f>
        <v>1.333</v>
      </c>
      <c r="N43" t="e">
        <f>VLOOKUP($D43,'Mither Tap'!$D$2:$H$70,5,0)</f>
        <v>#N/A</v>
      </c>
      <c r="O43">
        <f>VLOOKUP($D43,'Cheyne Hill'!$D$2:$H$59,5,0)</f>
        <v>1.43</v>
      </c>
      <c r="P43">
        <f t="shared" si="0"/>
        <v>3</v>
      </c>
      <c r="Q43">
        <f t="shared" si="1"/>
        <v>1</v>
      </c>
    </row>
    <row r="44" spans="3:17" ht="15" customHeight="1" x14ac:dyDescent="0.25">
      <c r="C44" s="8">
        <v>43</v>
      </c>
      <c r="D44" s="8" t="s">
        <v>93</v>
      </c>
      <c r="E44" s="8" t="s">
        <v>6</v>
      </c>
      <c r="F44" s="8" t="s">
        <v>13</v>
      </c>
      <c r="G44" s="9">
        <v>4.7083333333333331E-2</v>
      </c>
      <c r="H44" s="4">
        <v>1.4410000000000001</v>
      </c>
      <c r="K44">
        <f>VLOOKUP($D44,Pressendye!$D$2:$H$49,5,0)</f>
        <v>1.4410000000000001</v>
      </c>
      <c r="L44" t="e">
        <f>VLOOKUP($D44,Scolty!$D$2:$H$60,5,0)</f>
        <v>#N/A</v>
      </c>
      <c r="M44" t="e">
        <f>VLOOKUP($D44,'Hill of Fare'!$D$2:$H$51,5,0)</f>
        <v>#N/A</v>
      </c>
      <c r="N44" t="e">
        <f>VLOOKUP($D44,'Mither Tap'!$D$2:$H$70,5,0)</f>
        <v>#N/A</v>
      </c>
      <c r="O44" t="e">
        <f>VLOOKUP($D44,'Cheyne Hill'!$D$2:$H$59,5,0)</f>
        <v>#N/A</v>
      </c>
      <c r="P44">
        <f t="shared" si="0"/>
        <v>1</v>
      </c>
      <c r="Q44" t="str">
        <f t="shared" si="1"/>
        <v/>
      </c>
    </row>
    <row r="45" spans="3:17" ht="15" customHeight="1" x14ac:dyDescent="0.25">
      <c r="C45" s="8">
        <v>44</v>
      </c>
      <c r="D45" s="8" t="s">
        <v>94</v>
      </c>
      <c r="E45" s="8" t="s">
        <v>9</v>
      </c>
      <c r="F45" s="8" t="s">
        <v>7</v>
      </c>
      <c r="G45" s="9">
        <v>4.7546296296296302E-2</v>
      </c>
      <c r="H45" s="4">
        <v>1.4450000000000001</v>
      </c>
      <c r="K45">
        <f>VLOOKUP($D45,Pressendye!$D$2:$H$49,5,0)</f>
        <v>1.4450000000000001</v>
      </c>
      <c r="L45" t="e">
        <f>VLOOKUP($D45,Scolty!$D$2:$H$60,5,0)</f>
        <v>#N/A</v>
      </c>
      <c r="M45" t="e">
        <f>VLOOKUP($D45,'Hill of Fare'!$D$2:$H$51,5,0)</f>
        <v>#N/A</v>
      </c>
      <c r="N45" t="e">
        <f>VLOOKUP($D45,'Mither Tap'!$D$2:$H$70,5,0)</f>
        <v>#N/A</v>
      </c>
      <c r="O45" t="e">
        <f>VLOOKUP($D45,'Cheyne Hill'!$D$2:$H$59,5,0)</f>
        <v>#N/A</v>
      </c>
      <c r="P45">
        <f t="shared" si="0"/>
        <v>1</v>
      </c>
      <c r="Q45" t="str">
        <f t="shared" si="1"/>
        <v/>
      </c>
    </row>
    <row r="46" spans="3:17" ht="15" customHeight="1" x14ac:dyDescent="0.25">
      <c r="C46" s="8">
        <v>45</v>
      </c>
      <c r="D46" s="8" t="s">
        <v>95</v>
      </c>
      <c r="E46" s="8" t="s">
        <v>96</v>
      </c>
      <c r="F46" s="8" t="s">
        <v>13</v>
      </c>
      <c r="G46" s="9">
        <v>4.7754629629629626E-2</v>
      </c>
      <c r="H46" s="4">
        <v>1.454</v>
      </c>
      <c r="K46">
        <f>VLOOKUP($D46,Pressendye!$D$2:$H$49,5,0)</f>
        <v>1.454</v>
      </c>
      <c r="L46" t="e">
        <f>VLOOKUP($D46,Scolty!$D$2:$H$60,5,0)</f>
        <v>#N/A</v>
      </c>
      <c r="M46" t="e">
        <f>VLOOKUP($D46,'Hill of Fare'!$D$2:$H$51,5,0)</f>
        <v>#N/A</v>
      </c>
      <c r="N46" t="e">
        <f>VLOOKUP($D46,'Mither Tap'!$D$2:$H$70,5,0)</f>
        <v>#N/A</v>
      </c>
      <c r="O46" t="e">
        <f>VLOOKUP($D46,'Cheyne Hill'!$D$2:$H$59,5,0)</f>
        <v>#N/A</v>
      </c>
      <c r="P46">
        <f t="shared" si="0"/>
        <v>1</v>
      </c>
      <c r="Q46" t="str">
        <f t="shared" si="1"/>
        <v/>
      </c>
    </row>
    <row r="47" spans="3:17" ht="15" customHeight="1" x14ac:dyDescent="0.25">
      <c r="C47" s="8">
        <v>46</v>
      </c>
      <c r="D47" s="8" t="s">
        <v>97</v>
      </c>
      <c r="E47" s="8" t="s">
        <v>12</v>
      </c>
      <c r="F47" s="8" t="s">
        <v>26</v>
      </c>
      <c r="G47" s="9">
        <v>4.9976851851851856E-2</v>
      </c>
      <c r="H47" s="4">
        <v>1.4550000000000001</v>
      </c>
      <c r="K47">
        <f>VLOOKUP($D47,Pressendye!$D$2:$H$49,5,0)</f>
        <v>1.4550000000000001</v>
      </c>
      <c r="L47">
        <f>VLOOKUP($D47,Scolty!$D$2:$H$60,5,0)</f>
        <v>1.4844999999999999</v>
      </c>
      <c r="M47">
        <f>VLOOKUP($D47,'Hill of Fare'!$D$2:$H$51,5,0)</f>
        <v>1.381</v>
      </c>
      <c r="N47">
        <f>VLOOKUP($D47,'Mither Tap'!$D$2:$H$70,5,0)</f>
        <v>2.27633333333333</v>
      </c>
      <c r="O47" t="e">
        <f>VLOOKUP($D47,'Cheyne Hill'!$D$2:$H$59,5,0)</f>
        <v>#N/A</v>
      </c>
      <c r="P47">
        <f t="shared" si="0"/>
        <v>4</v>
      </c>
      <c r="Q47">
        <f t="shared" si="1"/>
        <v>1</v>
      </c>
    </row>
    <row r="48" spans="3:17" ht="15" customHeight="1" x14ac:dyDescent="0.25">
      <c r="C48" s="8">
        <v>47</v>
      </c>
      <c r="D48" s="8" t="s">
        <v>98</v>
      </c>
      <c r="E48" s="8" t="s">
        <v>8</v>
      </c>
      <c r="F48" s="8" t="s">
        <v>22</v>
      </c>
      <c r="G48" s="9">
        <v>5.0289351851851849E-2</v>
      </c>
      <c r="H48" s="4">
        <v>1.4590000000000001</v>
      </c>
      <c r="K48">
        <f>VLOOKUP($D48,Pressendye!$D$2:$H$49,5,0)</f>
        <v>1.4590000000000001</v>
      </c>
      <c r="L48" t="e">
        <f>VLOOKUP($D48,Scolty!$D$2:$H$60,5,0)</f>
        <v>#N/A</v>
      </c>
      <c r="M48" t="e">
        <f>VLOOKUP($D48,'Hill of Fare'!$D$2:$H$51,5,0)</f>
        <v>#N/A</v>
      </c>
      <c r="N48">
        <f>VLOOKUP($D48,'Mither Tap'!$D$2:$H$70,5,0)</f>
        <v>2.1063333333333301</v>
      </c>
      <c r="O48" t="e">
        <f>VLOOKUP($D48,'Cheyne Hill'!$D$2:$H$59,5,0)</f>
        <v>#N/A</v>
      </c>
      <c r="P48">
        <f t="shared" si="0"/>
        <v>2</v>
      </c>
      <c r="Q48" t="str">
        <f t="shared" si="1"/>
        <v/>
      </c>
    </row>
    <row r="49" spans="3:17" ht="15" customHeight="1" x14ac:dyDescent="0.25">
      <c r="C49" s="8">
        <v>48</v>
      </c>
      <c r="D49" s="8" t="s">
        <v>99</v>
      </c>
      <c r="E49" s="8" t="s">
        <v>8</v>
      </c>
      <c r="F49" s="8" t="s">
        <v>23</v>
      </c>
      <c r="G49" s="9">
        <v>5.4594907407407411E-2</v>
      </c>
      <c r="H49" s="4">
        <v>1.466</v>
      </c>
      <c r="K49">
        <f>VLOOKUP($D49,Pressendye!$D$2:$H$49,5,0)</f>
        <v>1.466</v>
      </c>
      <c r="L49">
        <f>VLOOKUP($D49,Scolty!$D$2:$H$60,5,0)</f>
        <v>1.5044999999999999</v>
      </c>
      <c r="M49">
        <f>VLOOKUP($D49,'Hill of Fare'!$D$2:$H$51,5,0)</f>
        <v>1.427</v>
      </c>
      <c r="N49" t="e">
        <f>VLOOKUP($D49,'Mither Tap'!$D$2:$H$70,5,0)</f>
        <v>#N/A</v>
      </c>
      <c r="O49" t="e">
        <f>VLOOKUP($D49,'Cheyne Hill'!$D$2:$H$59,5,0)</f>
        <v>#N/A</v>
      </c>
      <c r="P49">
        <f t="shared" si="0"/>
        <v>3</v>
      </c>
      <c r="Q49">
        <f t="shared" si="1"/>
        <v>1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152400</xdr:colOff>
                <xdr:row>3</xdr:row>
                <xdr:rowOff>104775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152400</xdr:colOff>
                <xdr:row>5</xdr:row>
                <xdr:rowOff>104775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7" name="Control 4">
          <controlPr defaultSize="0" r:id="rId5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152400</xdr:colOff>
                <xdr:row>11</xdr:row>
                <xdr:rowOff>104775</xdr:rowOff>
              </to>
            </anchor>
          </controlPr>
        </control>
      </mc:Choice>
      <mc:Fallback>
        <control shapeId="1028" r:id="rId7" name="Control 4"/>
      </mc:Fallback>
    </mc:AlternateContent>
    <mc:AlternateContent xmlns:mc="http://schemas.openxmlformats.org/markup-compatibility/2006">
      <mc:Choice Requires="x14">
        <control shapeId="1029" r:id="rId8" name="Control 5">
          <controlPr defaultSize="0" r:id="rId5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152400</xdr:colOff>
                <xdr:row>12</xdr:row>
                <xdr:rowOff>104775</xdr:rowOff>
              </to>
            </anchor>
          </controlPr>
        </control>
      </mc:Choice>
      <mc:Fallback>
        <control shapeId="1029" r:id="rId8" name="Control 5"/>
      </mc:Fallback>
    </mc:AlternateContent>
    <mc:AlternateContent xmlns:mc="http://schemas.openxmlformats.org/markup-compatibility/2006">
      <mc:Choice Requires="x14">
        <control shapeId="1030" r:id="rId9" name="Control 6">
          <controlPr defaultSize="0" r:id="rId5">
            <anchor moveWithCells="1">
              <from>
                <xdr:col>1</xdr:col>
                <xdr:colOff>0</xdr:colOff>
                <xdr:row>22</xdr:row>
                <xdr:rowOff>0</xdr:rowOff>
              </from>
              <to>
                <xdr:col>1</xdr:col>
                <xdr:colOff>152400</xdr:colOff>
                <xdr:row>22</xdr:row>
                <xdr:rowOff>104775</xdr:rowOff>
              </to>
            </anchor>
          </controlPr>
        </control>
      </mc:Choice>
      <mc:Fallback>
        <control shapeId="1030" r:id="rId9" name="Control 6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r:id="rId5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152400</xdr:colOff>
                <xdr:row>24</xdr:row>
                <xdr:rowOff>104775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r:id="rId5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152400</xdr:colOff>
                <xdr:row>25</xdr:row>
                <xdr:rowOff>104775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3" r:id="rId12" name="Control 9">
          <controlPr defaultSize="0" r:id="rId5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1</xdr:col>
                <xdr:colOff>152400</xdr:colOff>
                <xdr:row>43</xdr:row>
                <xdr:rowOff>104775</xdr:rowOff>
              </to>
            </anchor>
          </controlPr>
        </control>
      </mc:Choice>
      <mc:Fallback>
        <control shapeId="1033" r:id="rId12" name="Control 9"/>
      </mc:Fallback>
    </mc:AlternateContent>
    <mc:AlternateContent xmlns:mc="http://schemas.openxmlformats.org/markup-compatibility/2006">
      <mc:Choice Requires="x14">
        <control shapeId="1034" r:id="rId13" name="Control 10">
          <controlPr defaultSize="0" r:id="rId5">
            <anchor moveWithCells="1">
              <from>
                <xdr:col>1</xdr:col>
                <xdr:colOff>0</xdr:colOff>
                <xdr:row>46</xdr:row>
                <xdr:rowOff>0</xdr:rowOff>
              </from>
              <to>
                <xdr:col>1</xdr:col>
                <xdr:colOff>152400</xdr:colOff>
                <xdr:row>46</xdr:row>
                <xdr:rowOff>104775</xdr:rowOff>
              </to>
            </anchor>
          </controlPr>
        </control>
      </mc:Choice>
      <mc:Fallback>
        <control shapeId="1034" r:id="rId13" name="Control 10"/>
      </mc:Fallback>
    </mc:AlternateContent>
    <mc:AlternateContent xmlns:mc="http://schemas.openxmlformats.org/markup-compatibility/2006">
      <mc:Choice Requires="x14">
        <control shapeId="1035" r:id="rId14" name="Control 11">
          <controlPr defaultSize="0" r:id="rId5">
            <anchor moveWithCells="1">
              <from>
                <xdr:col>1</xdr:col>
                <xdr:colOff>0</xdr:colOff>
                <xdr:row>49</xdr:row>
                <xdr:rowOff>0</xdr:rowOff>
              </from>
              <to>
                <xdr:col>1</xdr:col>
                <xdr:colOff>152400</xdr:colOff>
                <xdr:row>49</xdr:row>
                <xdr:rowOff>104775</xdr:rowOff>
              </to>
            </anchor>
          </controlPr>
        </control>
      </mc:Choice>
      <mc:Fallback>
        <control shapeId="1035" r:id="rId14" name="Control 1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C1:Q60"/>
  <sheetViews>
    <sheetView topLeftCell="D39" workbookViewId="0">
      <selection activeCell="O60" sqref="O60"/>
    </sheetView>
  </sheetViews>
  <sheetFormatPr defaultRowHeight="15" x14ac:dyDescent="0.25"/>
  <cols>
    <col min="4" max="4" width="19.28515625" customWidth="1"/>
    <col min="5" max="5" width="20.28515625" bestFit="1" customWidth="1"/>
    <col min="9" max="9" width="11" bestFit="1" customWidth="1"/>
    <col min="11" max="12" width="14.5703125" customWidth="1"/>
    <col min="13" max="14" width="10.5703125" bestFit="1" customWidth="1"/>
    <col min="15" max="15" width="11.140625" bestFit="1" customWidth="1"/>
  </cols>
  <sheetData>
    <row r="1" spans="3:17" ht="15" customHeight="1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K1" t="s">
        <v>30</v>
      </c>
      <c r="L1" t="s">
        <v>331</v>
      </c>
      <c r="M1" t="s">
        <v>31</v>
      </c>
      <c r="N1" t="s">
        <v>32</v>
      </c>
      <c r="O1" t="s">
        <v>33</v>
      </c>
      <c r="Q1">
        <f>COUNT(Q2:Q49)</f>
        <v>18</v>
      </c>
    </row>
    <row r="2" spans="3:17" ht="15" customHeight="1" x14ac:dyDescent="0.25">
      <c r="C2" s="8">
        <v>1</v>
      </c>
      <c r="D2" s="8" t="s">
        <v>100</v>
      </c>
      <c r="E2" s="8" t="s">
        <v>6</v>
      </c>
      <c r="F2" s="8" t="s">
        <v>7</v>
      </c>
      <c r="G2" s="9">
        <v>2.4965277777777781E-2</v>
      </c>
      <c r="H2" s="4">
        <v>1</v>
      </c>
      <c r="I2" s="5"/>
      <c r="K2" t="e">
        <f>VLOOKUP($D2,Pressendye!$D$2:$H$49,5,0)</f>
        <v>#N/A</v>
      </c>
      <c r="L2">
        <f>VLOOKUP($D2,Scolty!$D$2:$H$60,5,0)</f>
        <v>1</v>
      </c>
      <c r="M2" t="e">
        <f>VLOOKUP($D2,'Hill of Fare'!$D$2:$H$51,5,0)</f>
        <v>#N/A</v>
      </c>
      <c r="N2">
        <f>VLOOKUP($D2,'Mither Tap'!$D$2:$H$70,5,0)</f>
        <v>1.101</v>
      </c>
      <c r="O2">
        <f>VLOOKUP($D2,'Cheyne Hill'!$D$2:$H$59,5,0)</f>
        <v>1</v>
      </c>
      <c r="P2">
        <f>COUNT(K2:O2)</f>
        <v>3</v>
      </c>
      <c r="Q2">
        <f>IF(P2&gt;2,1,"")</f>
        <v>1</v>
      </c>
    </row>
    <row r="3" spans="3:17" ht="15" customHeight="1" x14ac:dyDescent="0.25">
      <c r="C3" s="8">
        <v>2</v>
      </c>
      <c r="D3" s="8" t="s">
        <v>46</v>
      </c>
      <c r="E3" s="8" t="s">
        <v>8</v>
      </c>
      <c r="F3" s="8" t="s">
        <v>7</v>
      </c>
      <c r="G3" s="9">
        <v>2.5659722222222223E-2</v>
      </c>
      <c r="H3" s="4">
        <v>1.056</v>
      </c>
      <c r="K3">
        <f>VLOOKUP($D3,Pressendye!$D$2:$H$49,5,0)</f>
        <v>1</v>
      </c>
      <c r="L3">
        <f>VLOOKUP($D3,Scolty!$D$2:$H$60,5,0)</f>
        <v>1.056</v>
      </c>
      <c r="M3">
        <f>VLOOKUP($D3,'Hill of Fare'!$D$2:$H$51,5,0)</f>
        <v>1</v>
      </c>
      <c r="N3" t="e">
        <f>VLOOKUP($D3,'Mither Tap'!$D$2:$H$70,5,0)</f>
        <v>#N/A</v>
      </c>
      <c r="O3" t="e">
        <f>VLOOKUP($D3,'Cheyne Hill'!$D$2:$H$59,5,0)</f>
        <v>#N/A</v>
      </c>
      <c r="P3">
        <f t="shared" ref="P3:P49" si="0">COUNT(K3:O3)</f>
        <v>3</v>
      </c>
      <c r="Q3">
        <f t="shared" ref="Q3:Q49" si="1">IF(P3&gt;2,1,"")</f>
        <v>1</v>
      </c>
    </row>
    <row r="4" spans="3:17" ht="15" customHeight="1" x14ac:dyDescent="0.25">
      <c r="C4" s="8">
        <v>3</v>
      </c>
      <c r="D4" s="8" t="s">
        <v>101</v>
      </c>
      <c r="E4" s="8" t="s">
        <v>8</v>
      </c>
      <c r="F4" s="8" t="s">
        <v>7</v>
      </c>
      <c r="G4" s="9">
        <v>2.6388888888888889E-2</v>
      </c>
      <c r="H4" s="4">
        <v>1.0669999999999999</v>
      </c>
      <c r="K4" t="e">
        <f>VLOOKUP($D4,Pressendye!$D$2:$H$49,5,0)</f>
        <v>#N/A</v>
      </c>
      <c r="L4">
        <f>VLOOKUP($D4,Scolty!$D$2:$H$60,5,0)</f>
        <v>1.0669999999999999</v>
      </c>
      <c r="M4" t="e">
        <f>VLOOKUP($D4,'Hill of Fare'!$D$2:$H$51,5,0)</f>
        <v>#N/A</v>
      </c>
      <c r="N4">
        <f>VLOOKUP($D4,'Mither Tap'!$D$2:$H$70,5,0)</f>
        <v>1.1539999999999999</v>
      </c>
      <c r="O4" t="e">
        <f>VLOOKUP($D4,'Cheyne Hill'!$D$2:$H$59,5,0)</f>
        <v>#N/A</v>
      </c>
      <c r="P4">
        <f t="shared" si="0"/>
        <v>2</v>
      </c>
      <c r="Q4" t="str">
        <f t="shared" si="1"/>
        <v/>
      </c>
    </row>
    <row r="5" spans="3:17" ht="15" customHeight="1" x14ac:dyDescent="0.25">
      <c r="C5" s="8">
        <v>4</v>
      </c>
      <c r="D5" s="8" t="s">
        <v>50</v>
      </c>
      <c r="E5" s="8" t="s">
        <v>8</v>
      </c>
      <c r="F5" s="8" t="s">
        <v>11</v>
      </c>
      <c r="G5" s="9">
        <v>2.7268518518518515E-2</v>
      </c>
      <c r="H5" s="4">
        <v>1.0900000000000001</v>
      </c>
      <c r="K5">
        <f>VLOOKUP($D5,Pressendye!$D$2:$H$49,5,0)</f>
        <v>1.0900000000000001</v>
      </c>
      <c r="L5">
        <f>VLOOKUP($D5,Scolty!$D$2:$H$60,5,0)</f>
        <v>1.0900000000000001</v>
      </c>
      <c r="M5">
        <f>VLOOKUP($D5,'Hill of Fare'!$D$2:$H$51,5,0)</f>
        <v>1.0900000000000001</v>
      </c>
      <c r="N5" t="e">
        <f>VLOOKUP($D5,'Mither Tap'!$D$2:$H$70,5,0)</f>
        <v>#N/A</v>
      </c>
      <c r="O5" t="e">
        <f>VLOOKUP($D5,'Cheyne Hill'!$D$2:$H$59,5,0)</f>
        <v>#N/A</v>
      </c>
      <c r="P5">
        <f t="shared" si="0"/>
        <v>3</v>
      </c>
      <c r="Q5">
        <f t="shared" si="1"/>
        <v>1</v>
      </c>
    </row>
    <row r="6" spans="3:17" ht="15" customHeight="1" x14ac:dyDescent="0.25">
      <c r="C6" s="8">
        <v>5</v>
      </c>
      <c r="D6" s="8" t="s">
        <v>102</v>
      </c>
      <c r="E6" s="8" t="s">
        <v>8</v>
      </c>
      <c r="F6" s="8" t="s">
        <v>7</v>
      </c>
      <c r="G6" s="9">
        <v>2.7777777777777776E-2</v>
      </c>
      <c r="H6" s="4">
        <v>1.099</v>
      </c>
      <c r="K6" t="e">
        <f>VLOOKUP($D6,Pressendye!$D$2:$H$49,5,0)</f>
        <v>#N/A</v>
      </c>
      <c r="L6">
        <f>VLOOKUP($D6,Scolty!$D$2:$H$60,5,0)</f>
        <v>1.099</v>
      </c>
      <c r="M6" t="e">
        <f>VLOOKUP($D6,'Hill of Fare'!$D$2:$H$51,5,0)</f>
        <v>#N/A</v>
      </c>
      <c r="N6" t="e">
        <f>VLOOKUP($D6,'Mither Tap'!$D$2:$H$70,5,0)</f>
        <v>#N/A</v>
      </c>
      <c r="O6" t="e">
        <f>VLOOKUP($D6,'Cheyne Hill'!$D$2:$H$59,5,0)</f>
        <v>#N/A</v>
      </c>
      <c r="P6">
        <f t="shared" si="0"/>
        <v>1</v>
      </c>
      <c r="Q6" t="str">
        <f t="shared" si="1"/>
        <v/>
      </c>
    </row>
    <row r="7" spans="3:17" ht="15" customHeight="1" x14ac:dyDescent="0.25">
      <c r="C7" s="8">
        <v>6</v>
      </c>
      <c r="D7" s="8" t="s">
        <v>51</v>
      </c>
      <c r="E7" s="8" t="s">
        <v>103</v>
      </c>
      <c r="F7" s="8" t="s">
        <v>7</v>
      </c>
      <c r="G7" s="9">
        <v>2.7777777777777776E-2</v>
      </c>
      <c r="H7" s="4">
        <v>1.113</v>
      </c>
      <c r="K7">
        <f>VLOOKUP($D7,Pressendye!$D$2:$H$49,5,0)</f>
        <v>1.099</v>
      </c>
      <c r="L7">
        <f>VLOOKUP($D7,Scolty!$D$2:$H$60,5,0)</f>
        <v>1.113</v>
      </c>
      <c r="M7" t="e">
        <f>VLOOKUP($D7,'Hill of Fare'!$D$2:$H$51,5,0)</f>
        <v>#N/A</v>
      </c>
      <c r="N7" t="e">
        <f>VLOOKUP($D7,'Mither Tap'!$D$2:$H$70,5,0)</f>
        <v>#N/A</v>
      </c>
      <c r="O7" t="e">
        <f>VLOOKUP($D7,'Cheyne Hill'!$D$2:$H$59,5,0)</f>
        <v>#N/A</v>
      </c>
      <c r="P7">
        <f t="shared" si="0"/>
        <v>2</v>
      </c>
      <c r="Q7" t="str">
        <f t="shared" si="1"/>
        <v/>
      </c>
    </row>
    <row r="8" spans="3:17" ht="15" customHeight="1" x14ac:dyDescent="0.25">
      <c r="C8" s="8">
        <v>7</v>
      </c>
      <c r="D8" s="8" t="s">
        <v>52</v>
      </c>
      <c r="E8" s="8" t="s">
        <v>8</v>
      </c>
      <c r="F8" s="8" t="s">
        <v>11</v>
      </c>
      <c r="G8" s="9">
        <v>2.8518518518518523E-2</v>
      </c>
      <c r="H8" s="4">
        <v>1.1180000000000001</v>
      </c>
      <c r="K8">
        <f>VLOOKUP($D8,Pressendye!$D$2:$H$49,5,0)</f>
        <v>1.113</v>
      </c>
      <c r="L8">
        <f>VLOOKUP($D8,Scolty!$D$2:$H$60,5,0)</f>
        <v>1.1180000000000001</v>
      </c>
      <c r="M8">
        <f>VLOOKUP($D8,'Hill of Fare'!$D$2:$H$51,5,0)</f>
        <v>1.1120000000000001</v>
      </c>
      <c r="N8">
        <f>VLOOKUP($D8,'Mither Tap'!$D$2:$H$70,5,0)</f>
        <v>1.266</v>
      </c>
      <c r="O8">
        <f>VLOOKUP($D8,'Cheyne Hill'!$D$2:$H$59,5,0)</f>
        <v>1.1579999999999999</v>
      </c>
      <c r="P8">
        <f t="shared" si="0"/>
        <v>5</v>
      </c>
      <c r="Q8">
        <f t="shared" si="1"/>
        <v>1</v>
      </c>
    </row>
    <row r="9" spans="3:17" ht="15" customHeight="1" x14ac:dyDescent="0.25">
      <c r="C9" s="8">
        <v>8</v>
      </c>
      <c r="D9" s="8" t="s">
        <v>104</v>
      </c>
      <c r="E9" s="8" t="s">
        <v>10</v>
      </c>
      <c r="F9" s="8" t="s">
        <v>7</v>
      </c>
      <c r="G9" s="9">
        <v>2.8645833333333332E-2</v>
      </c>
      <c r="H9" s="4">
        <v>1.127</v>
      </c>
      <c r="K9" t="e">
        <f>VLOOKUP($D9,Pressendye!$D$2:$H$49,5,0)</f>
        <v>#N/A</v>
      </c>
      <c r="L9">
        <f>VLOOKUP($D9,Scolty!$D$2:$H$60,5,0)</f>
        <v>1.127</v>
      </c>
      <c r="M9" t="e">
        <f>VLOOKUP($D9,'Hill of Fare'!$D$2:$H$51,5,0)</f>
        <v>#N/A</v>
      </c>
      <c r="N9" t="e">
        <f>VLOOKUP($D9,'Mither Tap'!$D$2:$H$70,5,0)</f>
        <v>#N/A</v>
      </c>
      <c r="O9" t="e">
        <f>VLOOKUP($D9,'Cheyne Hill'!$D$2:$H$59,5,0)</f>
        <v>#N/A</v>
      </c>
      <c r="P9">
        <f t="shared" si="0"/>
        <v>1</v>
      </c>
      <c r="Q9" t="str">
        <f t="shared" si="1"/>
        <v/>
      </c>
    </row>
    <row r="10" spans="3:17" ht="15" customHeight="1" x14ac:dyDescent="0.25">
      <c r="C10" s="8">
        <v>9</v>
      </c>
      <c r="D10" s="8" t="s">
        <v>105</v>
      </c>
      <c r="E10" s="8" t="s">
        <v>6</v>
      </c>
      <c r="F10" s="8" t="s">
        <v>7</v>
      </c>
      <c r="G10" s="9">
        <v>2.884259259259259E-2</v>
      </c>
      <c r="H10" s="4">
        <v>1.135</v>
      </c>
      <c r="K10" t="e">
        <f>VLOOKUP($D10,Pressendye!$D$2:$H$49,5,0)</f>
        <v>#N/A</v>
      </c>
      <c r="L10">
        <f>VLOOKUP($D10,Scolty!$D$2:$H$60,5,0)</f>
        <v>1.135</v>
      </c>
      <c r="M10" t="e">
        <f>VLOOKUP($D10,'Hill of Fare'!$D$2:$H$51,5,0)</f>
        <v>#N/A</v>
      </c>
      <c r="N10">
        <f>VLOOKUP($D10,'Mither Tap'!$D$2:$H$70,5,0)</f>
        <v>1.27</v>
      </c>
      <c r="O10" t="e">
        <f>VLOOKUP($D10,'Cheyne Hill'!$D$2:$H$59,5,0)</f>
        <v>#N/A</v>
      </c>
      <c r="P10">
        <f t="shared" si="0"/>
        <v>2</v>
      </c>
      <c r="Q10" t="str">
        <f t="shared" si="1"/>
        <v/>
      </c>
    </row>
    <row r="11" spans="3:17" ht="15" customHeight="1" x14ac:dyDescent="0.25">
      <c r="C11" s="8">
        <v>10</v>
      </c>
      <c r="D11" s="8" t="s">
        <v>106</v>
      </c>
      <c r="E11" s="8" t="s">
        <v>12</v>
      </c>
      <c r="F11" s="8" t="s">
        <v>14</v>
      </c>
      <c r="G11" s="9">
        <v>2.9120370370370366E-2</v>
      </c>
      <c r="H11" s="4">
        <v>1.1359999999999999</v>
      </c>
      <c r="K11" t="e">
        <f>VLOOKUP($D11,Pressendye!$D$2:$H$49,5,0)</f>
        <v>#N/A</v>
      </c>
      <c r="L11">
        <f>VLOOKUP($D11,Scolty!$D$2:$H$60,5,0)</f>
        <v>1.1359999999999999</v>
      </c>
      <c r="M11" t="e">
        <f>VLOOKUP($D11,'Hill of Fare'!$D$2:$H$51,5,0)</f>
        <v>#N/A</v>
      </c>
      <c r="N11" t="e">
        <f>VLOOKUP($D11,'Mither Tap'!$D$2:$H$70,5,0)</f>
        <v>#N/A</v>
      </c>
      <c r="O11" t="e">
        <f>VLOOKUP($D11,'Cheyne Hill'!$D$2:$H$59,5,0)</f>
        <v>#N/A</v>
      </c>
      <c r="P11">
        <f t="shared" si="0"/>
        <v>1</v>
      </c>
      <c r="Q11" t="str">
        <f t="shared" si="1"/>
        <v/>
      </c>
    </row>
    <row r="12" spans="3:17" ht="15" customHeight="1" x14ac:dyDescent="0.25">
      <c r="C12" s="8">
        <v>11</v>
      </c>
      <c r="D12" s="8" t="s">
        <v>107</v>
      </c>
      <c r="E12" s="8" t="s">
        <v>12</v>
      </c>
      <c r="F12" s="8" t="s">
        <v>13</v>
      </c>
      <c r="G12" s="9">
        <v>2.9236111111111112E-2</v>
      </c>
      <c r="H12" s="4">
        <v>1.1459999999999999</v>
      </c>
      <c r="K12" t="e">
        <f>VLOOKUP($D12,Pressendye!$D$2:$H$49,5,0)</f>
        <v>#N/A</v>
      </c>
      <c r="L12">
        <f>VLOOKUP($D12,Scolty!$D$2:$H$60,5,0)</f>
        <v>1.1459999999999999</v>
      </c>
      <c r="M12" t="e">
        <f>VLOOKUP($D12,'Hill of Fare'!$D$2:$H$51,5,0)</f>
        <v>#N/A</v>
      </c>
      <c r="N12" t="e">
        <f>VLOOKUP($D12,'Mither Tap'!$D$2:$H$70,5,0)</f>
        <v>#N/A</v>
      </c>
      <c r="O12" t="e">
        <f>VLOOKUP($D12,'Cheyne Hill'!$D$2:$H$59,5,0)</f>
        <v>#N/A</v>
      </c>
      <c r="P12">
        <f t="shared" si="0"/>
        <v>1</v>
      </c>
      <c r="Q12" t="str">
        <f t="shared" si="1"/>
        <v/>
      </c>
    </row>
    <row r="13" spans="3:17" ht="15" customHeight="1" x14ac:dyDescent="0.25">
      <c r="C13" s="8">
        <v>12</v>
      </c>
      <c r="D13" s="8" t="s">
        <v>108</v>
      </c>
      <c r="E13" s="8" t="s">
        <v>9</v>
      </c>
      <c r="F13" s="8" t="s">
        <v>14</v>
      </c>
      <c r="G13" s="9">
        <v>2.9664351851851855E-2</v>
      </c>
      <c r="H13" s="4">
        <v>1.153</v>
      </c>
      <c r="K13" t="e">
        <f>VLOOKUP($D13,Pressendye!$D$2:$H$49,5,0)</f>
        <v>#N/A</v>
      </c>
      <c r="L13">
        <f>VLOOKUP($D13,Scolty!$D$2:$H$60,5,0)</f>
        <v>1.153</v>
      </c>
      <c r="M13" t="e">
        <f>VLOOKUP($D13,'Hill of Fare'!$D$2:$H$51,5,0)</f>
        <v>#N/A</v>
      </c>
      <c r="N13" t="e">
        <f>VLOOKUP($D13,'Mither Tap'!$D$2:$H$70,5,0)</f>
        <v>#N/A</v>
      </c>
      <c r="O13" t="e">
        <f>VLOOKUP($D13,'Cheyne Hill'!$D$2:$H$59,5,0)</f>
        <v>#N/A</v>
      </c>
      <c r="P13">
        <f t="shared" si="0"/>
        <v>1</v>
      </c>
      <c r="Q13" t="str">
        <f t="shared" si="1"/>
        <v/>
      </c>
    </row>
    <row r="14" spans="3:17" ht="15" customHeight="1" x14ac:dyDescent="0.25">
      <c r="C14" s="8">
        <v>13</v>
      </c>
      <c r="D14" s="8" t="s">
        <v>54</v>
      </c>
      <c r="E14" s="8" t="s">
        <v>12</v>
      </c>
      <c r="F14" s="8" t="s">
        <v>14</v>
      </c>
      <c r="G14" s="9">
        <v>2.9675925925925925E-2</v>
      </c>
      <c r="H14" s="4">
        <v>1.1599999999999999</v>
      </c>
      <c r="K14">
        <f>VLOOKUP($D14,Pressendye!$D$2:$H$49,5,0)</f>
        <v>1.127</v>
      </c>
      <c r="L14">
        <f>VLOOKUP($D14,Scolty!$D$2:$H$60,5,0)</f>
        <v>1.1599999999999999</v>
      </c>
      <c r="M14" t="e">
        <f>VLOOKUP($D14,'Hill of Fare'!$D$2:$H$51,5,0)</f>
        <v>#N/A</v>
      </c>
      <c r="N14" t="e">
        <f>VLOOKUP($D14,'Mither Tap'!$D$2:$H$70,5,0)</f>
        <v>#N/A</v>
      </c>
      <c r="O14">
        <f>VLOOKUP($D14,'Cheyne Hill'!$D$2:$H$59,5,0)</f>
        <v>1.2130000000000001</v>
      </c>
      <c r="P14">
        <f t="shared" si="0"/>
        <v>3</v>
      </c>
      <c r="Q14">
        <f t="shared" si="1"/>
        <v>1</v>
      </c>
    </row>
    <row r="15" spans="3:17" ht="15" customHeight="1" x14ac:dyDescent="0.25">
      <c r="C15" s="8">
        <v>14</v>
      </c>
      <c r="D15" s="8" t="s">
        <v>109</v>
      </c>
      <c r="E15" s="8" t="s">
        <v>10</v>
      </c>
      <c r="F15" s="8" t="s">
        <v>14</v>
      </c>
      <c r="G15" s="9">
        <v>2.974537037037037E-2</v>
      </c>
      <c r="H15" s="4">
        <v>1.17</v>
      </c>
      <c r="K15" t="e">
        <f>VLOOKUP($D15,Pressendye!$D$2:$H$49,5,0)</f>
        <v>#N/A</v>
      </c>
      <c r="L15">
        <f>VLOOKUP($D15,Scolty!$D$2:$H$60,5,0)</f>
        <v>1.17</v>
      </c>
      <c r="M15" t="e">
        <f>VLOOKUP($D15,'Hill of Fare'!$D$2:$H$51,5,0)</f>
        <v>#N/A</v>
      </c>
      <c r="N15" t="e">
        <f>VLOOKUP($D15,'Mither Tap'!$D$2:$H$70,5,0)</f>
        <v>#N/A</v>
      </c>
      <c r="O15" t="e">
        <f>VLOOKUP($D15,'Cheyne Hill'!$D$2:$H$59,5,0)</f>
        <v>#N/A</v>
      </c>
      <c r="P15">
        <f t="shared" si="0"/>
        <v>1</v>
      </c>
      <c r="Q15" t="str">
        <f t="shared" si="1"/>
        <v/>
      </c>
    </row>
    <row r="16" spans="3:17" ht="15" customHeight="1" x14ac:dyDescent="0.25">
      <c r="C16" s="8">
        <v>15</v>
      </c>
      <c r="D16" s="8" t="s">
        <v>63</v>
      </c>
      <c r="E16" s="8" t="s">
        <v>18</v>
      </c>
      <c r="F16" s="8" t="s">
        <v>7</v>
      </c>
      <c r="G16" s="9">
        <v>2.9872685185185183E-2</v>
      </c>
      <c r="H16" s="4">
        <v>1.171</v>
      </c>
      <c r="K16">
        <f>VLOOKUP($D16,Pressendye!$D$2:$H$49,5,0)</f>
        <v>1.1839999999999999</v>
      </c>
      <c r="L16">
        <f>VLOOKUP($D16,Scolty!$D$2:$H$60,5,0)</f>
        <v>1.171</v>
      </c>
      <c r="M16" t="e">
        <f>VLOOKUP($D16,'Hill of Fare'!$D$2:$H$51,5,0)</f>
        <v>#N/A</v>
      </c>
      <c r="N16" t="e">
        <f>VLOOKUP($D16,'Mither Tap'!$D$2:$H$70,5,0)</f>
        <v>#N/A</v>
      </c>
      <c r="O16" t="e">
        <f>VLOOKUP($D16,'Cheyne Hill'!$D$2:$H$59,5,0)</f>
        <v>#N/A</v>
      </c>
      <c r="P16">
        <f t="shared" si="0"/>
        <v>2</v>
      </c>
      <c r="Q16" t="str">
        <f t="shared" si="1"/>
        <v/>
      </c>
    </row>
    <row r="17" spans="3:17" ht="15" customHeight="1" x14ac:dyDescent="0.25">
      <c r="C17" s="8">
        <v>16</v>
      </c>
      <c r="D17" s="8" t="s">
        <v>62</v>
      </c>
      <c r="E17" s="8" t="s">
        <v>17</v>
      </c>
      <c r="F17" s="8" t="s">
        <v>7</v>
      </c>
      <c r="G17" s="9">
        <v>3.006944444444444E-2</v>
      </c>
      <c r="H17" s="4">
        <v>1.1759999999999999</v>
      </c>
      <c r="K17">
        <f>VLOOKUP($D17,Pressendye!$D$2:$H$49,5,0)</f>
        <v>1.1759999999999999</v>
      </c>
      <c r="L17">
        <f>VLOOKUP($D17,Scolty!$D$2:$H$60,5,0)</f>
        <v>1.1759999999999999</v>
      </c>
      <c r="M17" t="e">
        <f>VLOOKUP($D17,'Hill of Fare'!$D$2:$H$51,5,0)</f>
        <v>#N/A</v>
      </c>
      <c r="N17">
        <f>VLOOKUP($D17,'Mither Tap'!$D$2:$H$70,5,0)</f>
        <v>1.323</v>
      </c>
      <c r="O17" t="e">
        <f>VLOOKUP($D17,'Cheyne Hill'!$D$2:$H$59,5,0)</f>
        <v>#N/A</v>
      </c>
      <c r="P17">
        <f t="shared" si="0"/>
        <v>3</v>
      </c>
      <c r="Q17">
        <f t="shared" si="1"/>
        <v>1</v>
      </c>
    </row>
    <row r="18" spans="3:17" ht="15" customHeight="1" x14ac:dyDescent="0.25">
      <c r="C18" s="8">
        <v>17</v>
      </c>
      <c r="D18" s="8" t="s">
        <v>110</v>
      </c>
      <c r="E18" s="8" t="s">
        <v>103</v>
      </c>
      <c r="F18" s="8" t="s">
        <v>11</v>
      </c>
      <c r="G18" s="9">
        <v>3.0104166666666668E-2</v>
      </c>
      <c r="H18" s="4">
        <v>1.1839999999999999</v>
      </c>
      <c r="K18" t="e">
        <f>VLOOKUP($D18,Pressendye!$D$2:$H$49,5,0)</f>
        <v>#N/A</v>
      </c>
      <c r="L18">
        <f>VLOOKUP($D18,Scolty!$D$2:$H$60,5,0)</f>
        <v>1.1839999999999999</v>
      </c>
      <c r="M18" t="e">
        <f>VLOOKUP($D18,'Hill of Fare'!$D$2:$H$51,5,0)</f>
        <v>#N/A</v>
      </c>
      <c r="N18" t="e">
        <f>VLOOKUP($D18,'Mither Tap'!$D$2:$H$70,5,0)</f>
        <v>#N/A</v>
      </c>
      <c r="O18" t="e">
        <f>VLOOKUP($D18,'Cheyne Hill'!$D$2:$H$59,5,0)</f>
        <v>#N/A</v>
      </c>
      <c r="P18">
        <f t="shared" si="0"/>
        <v>1</v>
      </c>
      <c r="Q18" t="str">
        <f t="shared" si="1"/>
        <v/>
      </c>
    </row>
    <row r="19" spans="3:17" ht="15" customHeight="1" x14ac:dyDescent="0.25">
      <c r="C19" s="8">
        <v>18</v>
      </c>
      <c r="D19" s="8" t="s">
        <v>64</v>
      </c>
      <c r="E19" s="8" t="s">
        <v>8</v>
      </c>
      <c r="F19" s="8" t="s">
        <v>15</v>
      </c>
      <c r="G19" s="9">
        <v>3.0219907407407407E-2</v>
      </c>
      <c r="H19" s="4">
        <v>1.1850000000000001</v>
      </c>
      <c r="K19">
        <f>VLOOKUP($D19,Pressendye!$D$2:$H$49,5,0)</f>
        <v>1.1850000000000001</v>
      </c>
      <c r="L19">
        <f>VLOOKUP($D19,Scolty!$D$2:$H$60,5,0)</f>
        <v>1.1850000000000001</v>
      </c>
      <c r="M19">
        <f>VLOOKUP($D19,'Hill of Fare'!$D$2:$H$51,5,0)</f>
        <v>1.1819999999999999</v>
      </c>
      <c r="N19" t="e">
        <f>VLOOKUP($D19,'Mither Tap'!$D$2:$H$70,5,0)</f>
        <v>#N/A</v>
      </c>
      <c r="O19" t="e">
        <f>VLOOKUP($D19,'Cheyne Hill'!$D$2:$H$59,5,0)</f>
        <v>#N/A</v>
      </c>
      <c r="P19">
        <f t="shared" si="0"/>
        <v>3</v>
      </c>
      <c r="Q19">
        <f t="shared" si="1"/>
        <v>1</v>
      </c>
    </row>
    <row r="20" spans="3:17" ht="15" customHeight="1" x14ac:dyDescent="0.25">
      <c r="C20" s="8">
        <v>19</v>
      </c>
      <c r="D20" s="8" t="s">
        <v>111</v>
      </c>
      <c r="E20" s="8" t="s">
        <v>8</v>
      </c>
      <c r="F20" s="8" t="s">
        <v>7</v>
      </c>
      <c r="G20" s="9">
        <v>3.1516203703703706E-2</v>
      </c>
      <c r="H20" s="4">
        <v>1.1890000000000001</v>
      </c>
      <c r="K20" t="e">
        <f>VLOOKUP($D20,Pressendye!$D$2:$H$49,5,0)</f>
        <v>#N/A</v>
      </c>
      <c r="L20">
        <f>VLOOKUP($D20,Scolty!$D$2:$H$60,5,0)</f>
        <v>1.1890000000000001</v>
      </c>
      <c r="M20">
        <f>VLOOKUP($D20,'Hill of Fare'!$D$2:$H$51,5,0)</f>
        <v>1.1359999999999999</v>
      </c>
      <c r="N20" t="e">
        <f>VLOOKUP($D20,'Mither Tap'!$D$2:$H$70,5,0)</f>
        <v>#N/A</v>
      </c>
      <c r="O20" t="e">
        <f>VLOOKUP($D20,'Cheyne Hill'!$D$2:$H$59,5,0)</f>
        <v>#N/A</v>
      </c>
      <c r="P20">
        <f t="shared" si="0"/>
        <v>2</v>
      </c>
      <c r="Q20" t="str">
        <f t="shared" si="1"/>
        <v/>
      </c>
    </row>
    <row r="21" spans="3:17" ht="15" customHeight="1" x14ac:dyDescent="0.25">
      <c r="C21" s="8">
        <v>20</v>
      </c>
      <c r="D21" s="8" t="s">
        <v>112</v>
      </c>
      <c r="E21" s="8" t="s">
        <v>9</v>
      </c>
      <c r="F21" s="8" t="s">
        <v>7</v>
      </c>
      <c r="G21" s="9">
        <v>3.2175925925925927E-2</v>
      </c>
      <c r="H21" s="4">
        <v>1.204</v>
      </c>
      <c r="K21" t="e">
        <f>VLOOKUP($D21,Pressendye!$D$2:$H$49,5,0)</f>
        <v>#N/A</v>
      </c>
      <c r="L21">
        <f>VLOOKUP($D21,Scolty!$D$2:$H$60,5,0)</f>
        <v>1.204</v>
      </c>
      <c r="M21" t="e">
        <f>VLOOKUP($D21,'Hill of Fare'!$D$2:$H$51,5,0)</f>
        <v>#N/A</v>
      </c>
      <c r="N21" t="e">
        <f>VLOOKUP($D21,'Mither Tap'!$D$2:$H$70,5,0)</f>
        <v>#N/A</v>
      </c>
      <c r="O21" t="e">
        <f>VLOOKUP($D21,'Cheyne Hill'!$D$2:$H$59,5,0)</f>
        <v>#N/A</v>
      </c>
      <c r="P21">
        <f t="shared" si="0"/>
        <v>1</v>
      </c>
      <c r="Q21" t="str">
        <f t="shared" si="1"/>
        <v/>
      </c>
    </row>
    <row r="22" spans="3:17" ht="15" customHeight="1" x14ac:dyDescent="0.25">
      <c r="C22" s="8">
        <v>21</v>
      </c>
      <c r="D22" s="8" t="s">
        <v>66</v>
      </c>
      <c r="E22" s="8" t="s">
        <v>113</v>
      </c>
      <c r="F22" s="8" t="s">
        <v>7</v>
      </c>
      <c r="G22" s="9">
        <v>3.2187500000000001E-2</v>
      </c>
      <c r="H22" s="4">
        <v>1.2130000000000001</v>
      </c>
      <c r="K22">
        <f>VLOOKUP($D22,Pressendye!$D$2:$H$49,5,0)</f>
        <v>1.204</v>
      </c>
      <c r="L22">
        <f>VLOOKUP($D22,Scolty!$D$2:$H$60,5,0)</f>
        <v>1.2130000000000001</v>
      </c>
      <c r="M22" t="e">
        <f>VLOOKUP($D22,'Hill of Fare'!$D$2:$H$51,5,0)</f>
        <v>#N/A</v>
      </c>
      <c r="N22" t="e">
        <f>VLOOKUP($D22,'Mither Tap'!$D$2:$H$70,5,0)</f>
        <v>#N/A</v>
      </c>
      <c r="O22" t="e">
        <f>VLOOKUP($D22,'Cheyne Hill'!$D$2:$H$59,5,0)</f>
        <v>#N/A</v>
      </c>
      <c r="P22">
        <f t="shared" si="0"/>
        <v>2</v>
      </c>
      <c r="Q22" t="str">
        <f t="shared" si="1"/>
        <v/>
      </c>
    </row>
    <row r="23" spans="3:17" ht="15" customHeight="1" x14ac:dyDescent="0.25">
      <c r="C23" s="8">
        <v>22</v>
      </c>
      <c r="D23" s="8" t="s">
        <v>73</v>
      </c>
      <c r="E23" s="8" t="s">
        <v>114</v>
      </c>
      <c r="F23" s="8" t="s">
        <v>13</v>
      </c>
      <c r="G23" s="9">
        <v>3.2245370370370369E-2</v>
      </c>
      <c r="H23" s="4">
        <v>1.218</v>
      </c>
      <c r="K23">
        <f>VLOOKUP($D23,Pressendye!$D$2:$H$49,5,0)</f>
        <v>1.256</v>
      </c>
      <c r="L23">
        <f>VLOOKUP($D23,Scolty!$D$2:$H$60,5,0)</f>
        <v>1.218</v>
      </c>
      <c r="M23" t="e">
        <f>VLOOKUP($D23,'Hill of Fare'!$D$2:$H$51,5,0)</f>
        <v>#N/A</v>
      </c>
      <c r="N23" t="e">
        <f>VLOOKUP($D23,'Mither Tap'!$D$2:$H$70,5,0)</f>
        <v>#N/A</v>
      </c>
      <c r="O23" t="e">
        <f>VLOOKUP($D23,'Cheyne Hill'!$D$2:$H$59,5,0)</f>
        <v>#N/A</v>
      </c>
      <c r="P23">
        <f t="shared" si="0"/>
        <v>2</v>
      </c>
      <c r="Q23" t="str">
        <f t="shared" si="1"/>
        <v/>
      </c>
    </row>
    <row r="24" spans="3:17" ht="15" customHeight="1" x14ac:dyDescent="0.25">
      <c r="C24" s="8">
        <v>23</v>
      </c>
      <c r="D24" s="8" t="s">
        <v>115</v>
      </c>
      <c r="E24" s="8" t="s">
        <v>12</v>
      </c>
      <c r="F24" s="8" t="s">
        <v>14</v>
      </c>
      <c r="G24" s="9">
        <v>3.2256944444444442E-2</v>
      </c>
      <c r="H24" s="4">
        <v>1.22</v>
      </c>
      <c r="K24" t="e">
        <f>VLOOKUP($D24,Pressendye!$D$2:$H$49,5,0)</f>
        <v>#N/A</v>
      </c>
      <c r="L24">
        <f>VLOOKUP($D24,Scolty!$D$2:$H$60,5,0)</f>
        <v>1.22</v>
      </c>
      <c r="M24">
        <f>VLOOKUP($D24,'Hill of Fare'!$D$2:$H$51,5,0)</f>
        <v>1.1459999999999999</v>
      </c>
      <c r="N24">
        <f>VLOOKUP($D24,'Mither Tap'!$D$2:$H$70,5,0)</f>
        <v>1.3129999999999999</v>
      </c>
      <c r="O24" t="e">
        <f>VLOOKUP($D24,'Cheyne Hill'!$D$2:$H$59,5,0)</f>
        <v>#N/A</v>
      </c>
      <c r="P24">
        <f t="shared" si="0"/>
        <v>3</v>
      </c>
      <c r="Q24">
        <f t="shared" si="1"/>
        <v>1</v>
      </c>
    </row>
    <row r="25" spans="3:17" ht="15" customHeight="1" x14ac:dyDescent="0.25">
      <c r="C25" s="8">
        <v>24</v>
      </c>
      <c r="D25" s="8" t="s">
        <v>116</v>
      </c>
      <c r="E25" s="8" t="s">
        <v>117</v>
      </c>
      <c r="F25" s="8" t="s">
        <v>14</v>
      </c>
      <c r="G25" s="9">
        <v>3.2361111111111111E-2</v>
      </c>
      <c r="H25" s="4">
        <v>1.2370000000000001</v>
      </c>
      <c r="K25" t="e">
        <f>VLOOKUP($D25,Pressendye!$D$2:$H$49,5,0)</f>
        <v>#N/A</v>
      </c>
      <c r="L25">
        <f>VLOOKUP($D25,Scolty!$D$2:$H$60,5,0)</f>
        <v>1.2370000000000001</v>
      </c>
      <c r="M25" t="e">
        <f>VLOOKUP($D25,'Hill of Fare'!$D$2:$H$51,5,0)</f>
        <v>#N/A</v>
      </c>
      <c r="N25" t="e">
        <f>VLOOKUP($D25,'Mither Tap'!$D$2:$H$70,5,0)</f>
        <v>#N/A</v>
      </c>
      <c r="O25" t="e">
        <f>VLOOKUP($D25,'Cheyne Hill'!$D$2:$H$59,5,0)</f>
        <v>#N/A</v>
      </c>
      <c r="P25">
        <f t="shared" si="0"/>
        <v>1</v>
      </c>
      <c r="Q25" t="str">
        <f t="shared" si="1"/>
        <v/>
      </c>
    </row>
    <row r="26" spans="3:17" ht="15" customHeight="1" x14ac:dyDescent="0.25">
      <c r="C26" s="8">
        <v>25</v>
      </c>
      <c r="D26" s="8" t="s">
        <v>118</v>
      </c>
      <c r="E26" s="8" t="s">
        <v>12</v>
      </c>
      <c r="F26" s="8" t="s">
        <v>15</v>
      </c>
      <c r="G26" s="9">
        <v>3.2499999999999994E-2</v>
      </c>
      <c r="H26" s="4">
        <v>1.242</v>
      </c>
      <c r="K26" t="e">
        <f>VLOOKUP($D26,Pressendye!$D$2:$H$49,5,0)</f>
        <v>#N/A</v>
      </c>
      <c r="L26">
        <f>VLOOKUP($D26,Scolty!$D$2:$H$60,5,0)</f>
        <v>1.242</v>
      </c>
      <c r="M26">
        <f>VLOOKUP($D26,'Hill of Fare'!$D$2:$H$51,5,0)</f>
        <v>1.202</v>
      </c>
      <c r="N26">
        <f>VLOOKUP($D26,'Mither Tap'!$D$2:$H$70,5,0)</f>
        <v>1.427</v>
      </c>
      <c r="O26">
        <f>VLOOKUP($D26,'Cheyne Hill'!$D$2:$H$59,5,0)</f>
        <v>1.306</v>
      </c>
      <c r="P26">
        <f t="shared" si="0"/>
        <v>4</v>
      </c>
      <c r="Q26">
        <f t="shared" si="1"/>
        <v>1</v>
      </c>
    </row>
    <row r="27" spans="3:17" ht="15" customHeight="1" x14ac:dyDescent="0.25">
      <c r="C27" s="8">
        <v>26</v>
      </c>
      <c r="D27" s="8" t="s">
        <v>57</v>
      </c>
      <c r="E27" s="8" t="s">
        <v>103</v>
      </c>
      <c r="F27" s="8" t="s">
        <v>7</v>
      </c>
      <c r="G27" s="9">
        <v>3.2511574074074075E-2</v>
      </c>
      <c r="H27" s="4">
        <v>1.256</v>
      </c>
      <c r="K27">
        <f>VLOOKUP($D27,Pressendye!$D$2:$H$49,5,0)</f>
        <v>1.1459999999999999</v>
      </c>
      <c r="L27">
        <f>VLOOKUP($D27,Scolty!$D$2:$H$60,5,0)</f>
        <v>1.256</v>
      </c>
      <c r="M27" t="e">
        <f>VLOOKUP($D27,'Hill of Fare'!$D$2:$H$51,5,0)</f>
        <v>#N/A</v>
      </c>
      <c r="N27">
        <f>VLOOKUP($D27,'Mither Tap'!$D$2:$H$70,5,0)</f>
        <v>1.3759999999999999</v>
      </c>
      <c r="O27" t="e">
        <f>VLOOKUP($D27,'Cheyne Hill'!$D$2:$H$59,5,0)</f>
        <v>#N/A</v>
      </c>
      <c r="P27">
        <f t="shared" si="0"/>
        <v>3</v>
      </c>
      <c r="Q27">
        <f t="shared" si="1"/>
        <v>1</v>
      </c>
    </row>
    <row r="28" spans="3:17" ht="15" customHeight="1" x14ac:dyDescent="0.25">
      <c r="C28" s="8">
        <v>27</v>
      </c>
      <c r="D28" s="8" t="s">
        <v>119</v>
      </c>
      <c r="E28" s="8" t="s">
        <v>103</v>
      </c>
      <c r="F28" s="8" t="s">
        <v>7</v>
      </c>
      <c r="G28" s="9">
        <v>3.2523148148148148E-2</v>
      </c>
      <c r="H28" s="4">
        <v>1.2629999999999999</v>
      </c>
      <c r="K28" t="e">
        <f>VLOOKUP($D28,Pressendye!$D$2:$H$49,5,0)</f>
        <v>#N/A</v>
      </c>
      <c r="L28">
        <f>VLOOKUP($D28,Scolty!$D$2:$H$60,5,0)</f>
        <v>1.2629999999999999</v>
      </c>
      <c r="M28" t="e">
        <f>VLOOKUP($D28,'Hill of Fare'!$D$2:$H$51,5,0)</f>
        <v>#N/A</v>
      </c>
      <c r="N28">
        <f>VLOOKUP($D28,'Mither Tap'!$D$2:$H$70,5,0)</f>
        <v>1.6879999999999999</v>
      </c>
      <c r="O28">
        <f>VLOOKUP($D28,'Cheyne Hill'!$D$2:$H$59,5,0)</f>
        <v>1.3340000000000001</v>
      </c>
      <c r="P28">
        <f t="shared" si="0"/>
        <v>3</v>
      </c>
      <c r="Q28">
        <f t="shared" si="1"/>
        <v>1</v>
      </c>
    </row>
    <row r="29" spans="3:17" ht="15" customHeight="1" x14ac:dyDescent="0.25">
      <c r="C29" s="8">
        <v>28</v>
      </c>
      <c r="D29" s="8" t="s">
        <v>75</v>
      </c>
      <c r="E29" s="8" t="s">
        <v>18</v>
      </c>
      <c r="F29" s="8" t="s">
        <v>11</v>
      </c>
      <c r="G29" s="9">
        <v>3.2581018518518516E-2</v>
      </c>
      <c r="H29" s="4">
        <v>1.2769999999999999</v>
      </c>
      <c r="K29">
        <f>VLOOKUP($D29,Pressendye!$D$2:$H$49,5,0)</f>
        <v>1.2629999999999999</v>
      </c>
      <c r="L29">
        <f>VLOOKUP($D29,Scolty!$D$2:$H$60,5,0)</f>
        <v>1.2769999999999999</v>
      </c>
      <c r="M29">
        <f>VLOOKUP($D29,'Hill of Fare'!$D$2:$H$51,5,0)</f>
        <v>1.1519999999999999</v>
      </c>
      <c r="N29">
        <f>VLOOKUP($D29,'Mither Tap'!$D$2:$H$70,5,0)</f>
        <v>1.343</v>
      </c>
      <c r="O29" t="e">
        <f>VLOOKUP($D29,'Cheyne Hill'!$D$2:$H$59,5,0)</f>
        <v>#N/A</v>
      </c>
      <c r="P29">
        <f t="shared" si="0"/>
        <v>4</v>
      </c>
      <c r="Q29">
        <f t="shared" si="1"/>
        <v>1</v>
      </c>
    </row>
    <row r="30" spans="3:17" ht="15" customHeight="1" x14ac:dyDescent="0.25">
      <c r="C30" s="8">
        <v>29</v>
      </c>
      <c r="D30" s="8" t="s">
        <v>67</v>
      </c>
      <c r="E30" s="8" t="s">
        <v>120</v>
      </c>
      <c r="F30" s="8" t="s">
        <v>11</v>
      </c>
      <c r="G30" s="9">
        <v>3.259259259259259E-2</v>
      </c>
      <c r="H30" s="4">
        <v>1.284</v>
      </c>
      <c r="K30">
        <f>VLOOKUP($D30,Pressendye!$D$2:$H$49,5,0)</f>
        <v>1.2130000000000001</v>
      </c>
      <c r="L30">
        <f>VLOOKUP($D30,Scolty!$D$2:$H$60,5,0)</f>
        <v>1.284</v>
      </c>
      <c r="M30">
        <f>VLOOKUP($D30,'Hill of Fare'!$D$2:$H$51,5,0)</f>
        <v>1.18</v>
      </c>
      <c r="N30" t="e">
        <f>VLOOKUP($D30,'Mither Tap'!$D$2:$H$70,5,0)</f>
        <v>#N/A</v>
      </c>
      <c r="O30">
        <f>VLOOKUP($D30,'Cheyne Hill'!$D$2:$H$59,5,0)</f>
        <v>1.2529999999999999</v>
      </c>
      <c r="P30">
        <f t="shared" si="0"/>
        <v>4</v>
      </c>
      <c r="Q30">
        <f t="shared" si="1"/>
        <v>1</v>
      </c>
    </row>
    <row r="31" spans="3:17" ht="15" customHeight="1" x14ac:dyDescent="0.25">
      <c r="C31" s="8">
        <v>30</v>
      </c>
      <c r="D31" s="8" t="s">
        <v>121</v>
      </c>
      <c r="E31" s="8" t="s">
        <v>9</v>
      </c>
      <c r="F31" s="8" t="s">
        <v>7</v>
      </c>
      <c r="G31" s="9">
        <v>3.2673611111111105E-2</v>
      </c>
      <c r="H31" s="4">
        <v>1.29</v>
      </c>
      <c r="K31" t="e">
        <f>VLOOKUP($D31,Pressendye!$D$2:$H$49,5,0)</f>
        <v>#N/A</v>
      </c>
      <c r="L31">
        <f>VLOOKUP($D31,Scolty!$D$2:$H$60,5,0)</f>
        <v>1.29</v>
      </c>
      <c r="M31" t="e">
        <f>VLOOKUP($D31,'Hill of Fare'!$D$2:$H$51,5,0)</f>
        <v>#N/A</v>
      </c>
      <c r="N31" t="e">
        <f>VLOOKUP($D31,'Mither Tap'!$D$2:$H$70,5,0)</f>
        <v>#N/A</v>
      </c>
      <c r="O31" t="e">
        <f>VLOOKUP($D31,'Cheyne Hill'!$D$2:$H$59,5,0)</f>
        <v>#N/A</v>
      </c>
      <c r="P31">
        <f t="shared" si="0"/>
        <v>1</v>
      </c>
      <c r="Q31" t="str">
        <f t="shared" si="1"/>
        <v/>
      </c>
    </row>
    <row r="32" spans="3:17" ht="15" customHeight="1" x14ac:dyDescent="0.25">
      <c r="C32" s="8">
        <v>31</v>
      </c>
      <c r="D32" s="8" t="s">
        <v>76</v>
      </c>
      <c r="E32" s="8" t="s">
        <v>8</v>
      </c>
      <c r="F32" s="8" t="s">
        <v>21</v>
      </c>
      <c r="G32" s="9">
        <v>3.2939814814814811E-2</v>
      </c>
      <c r="H32" s="4">
        <v>1.3080000000000001</v>
      </c>
      <c r="K32">
        <f>VLOOKUP($D32,Pressendye!$D$2:$H$49,5,0)</f>
        <v>1.2769999999999999</v>
      </c>
      <c r="L32">
        <f>VLOOKUP($D32,Scolty!$D$2:$H$60,5,0)</f>
        <v>1.3080000000000001</v>
      </c>
      <c r="M32">
        <f>VLOOKUP($D32,'Hill of Fare'!$D$2:$H$51,5,0)</f>
        <v>1.2210000000000001</v>
      </c>
      <c r="N32">
        <f>VLOOKUP($D32,'Mither Tap'!$D$2:$H$70,5,0)</f>
        <v>1.4279999999999999</v>
      </c>
      <c r="O32" t="e">
        <f>VLOOKUP($D32,'Cheyne Hill'!$D$2:$H$59,5,0)</f>
        <v>#N/A</v>
      </c>
      <c r="P32">
        <f t="shared" si="0"/>
        <v>4</v>
      </c>
      <c r="Q32">
        <f t="shared" si="1"/>
        <v>1</v>
      </c>
    </row>
    <row r="33" spans="3:17" ht="15" customHeight="1" x14ac:dyDescent="0.25">
      <c r="C33" s="8">
        <v>32</v>
      </c>
      <c r="D33" s="8" t="s">
        <v>122</v>
      </c>
      <c r="E33" s="8" t="s">
        <v>123</v>
      </c>
      <c r="F33" s="8" t="s">
        <v>14</v>
      </c>
      <c r="G33" s="9">
        <v>3.3067129629629634E-2</v>
      </c>
      <c r="H33" s="4">
        <v>1.3109999999999999</v>
      </c>
      <c r="K33" t="e">
        <f>VLOOKUP($D33,Pressendye!$D$2:$H$49,5,0)</f>
        <v>#N/A</v>
      </c>
      <c r="L33">
        <f>VLOOKUP($D33,Scolty!$D$2:$H$60,5,0)</f>
        <v>1.3109999999999999</v>
      </c>
      <c r="M33" t="e">
        <f>VLOOKUP($D33,'Hill of Fare'!$D$2:$H$51,5,0)</f>
        <v>#N/A</v>
      </c>
      <c r="N33" t="e">
        <f>VLOOKUP($D33,'Mither Tap'!$D$2:$H$70,5,0)</f>
        <v>#N/A</v>
      </c>
      <c r="O33" t="e">
        <f>VLOOKUP($D33,'Cheyne Hill'!$D$2:$H$59,5,0)</f>
        <v>#N/A</v>
      </c>
      <c r="P33">
        <f t="shared" si="0"/>
        <v>1</v>
      </c>
      <c r="Q33" t="str">
        <f t="shared" si="1"/>
        <v/>
      </c>
    </row>
    <row r="34" spans="3:17" ht="15" customHeight="1" x14ac:dyDescent="0.25">
      <c r="C34" s="8">
        <v>33</v>
      </c>
      <c r="D34" s="8" t="s">
        <v>124</v>
      </c>
      <c r="E34" s="8" t="s">
        <v>9</v>
      </c>
      <c r="F34" s="8" t="s">
        <v>11</v>
      </c>
      <c r="G34" s="9">
        <v>3.3773148148148149E-2</v>
      </c>
      <c r="H34" s="4">
        <v>1.3149999999999999</v>
      </c>
      <c r="K34" t="e">
        <f>VLOOKUP($D34,Pressendye!$D$2:$H$49,5,0)</f>
        <v>#N/A</v>
      </c>
      <c r="L34">
        <f>VLOOKUP($D34,Scolty!$D$2:$H$60,5,0)</f>
        <v>1.3149999999999999</v>
      </c>
      <c r="M34" t="e">
        <f>VLOOKUP($D34,'Hill of Fare'!$D$2:$H$51,5,0)</f>
        <v>#N/A</v>
      </c>
      <c r="N34" t="e">
        <f>VLOOKUP($D34,'Mither Tap'!$D$2:$H$70,5,0)</f>
        <v>#N/A</v>
      </c>
      <c r="O34" t="e">
        <f>VLOOKUP($D34,'Cheyne Hill'!$D$2:$H$59,5,0)</f>
        <v>#N/A</v>
      </c>
      <c r="P34">
        <f t="shared" si="0"/>
        <v>1</v>
      </c>
      <c r="Q34" t="str">
        <f t="shared" si="1"/>
        <v/>
      </c>
    </row>
    <row r="35" spans="3:17" ht="15" customHeight="1" x14ac:dyDescent="0.25">
      <c r="C35" s="8">
        <v>34</v>
      </c>
      <c r="D35" s="8" t="s">
        <v>125</v>
      </c>
      <c r="E35" s="8" t="s">
        <v>12</v>
      </c>
      <c r="F35" s="8" t="s">
        <v>7</v>
      </c>
      <c r="G35" s="9">
        <v>3.4131944444444444E-2</v>
      </c>
      <c r="H35" s="4">
        <v>1.3169999999999999</v>
      </c>
      <c r="K35" t="e">
        <f>VLOOKUP($D35,Pressendye!$D$2:$H$49,5,0)</f>
        <v>#N/A</v>
      </c>
      <c r="L35">
        <f>VLOOKUP($D35,Scolty!$D$2:$H$60,5,0)</f>
        <v>1.3169999999999999</v>
      </c>
      <c r="M35" t="e">
        <f>VLOOKUP($D35,'Hill of Fare'!$D$2:$H$51,5,0)</f>
        <v>#N/A</v>
      </c>
      <c r="N35" t="e">
        <f>VLOOKUP($D35,'Mither Tap'!$D$2:$H$70,5,0)</f>
        <v>#N/A</v>
      </c>
      <c r="O35" t="e">
        <f>VLOOKUP($D35,'Cheyne Hill'!$D$2:$H$59,5,0)</f>
        <v>#N/A</v>
      </c>
      <c r="P35">
        <f t="shared" si="0"/>
        <v>1</v>
      </c>
      <c r="Q35" t="str">
        <f t="shared" si="1"/>
        <v/>
      </c>
    </row>
    <row r="36" spans="3:17" ht="15" customHeight="1" x14ac:dyDescent="0.25">
      <c r="C36" s="8">
        <v>35</v>
      </c>
      <c r="D36" s="8" t="s">
        <v>126</v>
      </c>
      <c r="E36" s="8" t="s">
        <v>12</v>
      </c>
      <c r="F36" s="8" t="s">
        <v>14</v>
      </c>
      <c r="G36" s="9">
        <v>3.5081018518518518E-2</v>
      </c>
      <c r="H36" s="4">
        <v>1.327</v>
      </c>
      <c r="K36" t="e">
        <f>VLOOKUP($D36,Pressendye!$D$2:$H$49,5,0)</f>
        <v>#N/A</v>
      </c>
      <c r="L36">
        <f>VLOOKUP($D36,Scolty!$D$2:$H$60,5,0)</f>
        <v>1.327</v>
      </c>
      <c r="M36" t="e">
        <f>VLOOKUP($D36,'Hill of Fare'!$D$2:$H$51,5,0)</f>
        <v>#N/A</v>
      </c>
      <c r="N36" t="e">
        <f>VLOOKUP($D36,'Mither Tap'!$D$2:$H$70,5,0)</f>
        <v>#N/A</v>
      </c>
      <c r="O36" t="e">
        <f>VLOOKUP($D36,'Cheyne Hill'!$D$2:$H$59,5,0)</f>
        <v>#N/A</v>
      </c>
      <c r="P36">
        <f t="shared" si="0"/>
        <v>1</v>
      </c>
      <c r="Q36" t="str">
        <f t="shared" si="1"/>
        <v/>
      </c>
    </row>
    <row r="37" spans="3:17" ht="15" customHeight="1" x14ac:dyDescent="0.25">
      <c r="C37" s="8">
        <v>36</v>
      </c>
      <c r="D37" s="8" t="s">
        <v>127</v>
      </c>
      <c r="E37" s="8" t="s">
        <v>103</v>
      </c>
      <c r="F37" s="8" t="s">
        <v>15</v>
      </c>
      <c r="G37" s="9">
        <v>3.5381944444444445E-2</v>
      </c>
      <c r="H37" s="4">
        <v>1.3380000000000001</v>
      </c>
      <c r="K37" t="e">
        <f>VLOOKUP($D37,Pressendye!$D$2:$H$49,5,0)</f>
        <v>#N/A</v>
      </c>
      <c r="L37">
        <f>VLOOKUP($D37,Scolty!$D$2:$H$60,5,0)</f>
        <v>1.3380000000000001</v>
      </c>
      <c r="M37" t="e">
        <f>VLOOKUP($D37,'Hill of Fare'!$D$2:$H$51,5,0)</f>
        <v>#N/A</v>
      </c>
      <c r="N37">
        <f>VLOOKUP($D37,'Mither Tap'!$D$2:$H$70,5,0)</f>
        <v>1.5389999999999999</v>
      </c>
      <c r="O37" t="e">
        <f>VLOOKUP($D37,'Cheyne Hill'!$D$2:$H$59,5,0)</f>
        <v>#N/A</v>
      </c>
      <c r="P37">
        <f t="shared" si="0"/>
        <v>2</v>
      </c>
      <c r="Q37" t="str">
        <f t="shared" si="1"/>
        <v/>
      </c>
    </row>
    <row r="38" spans="3:17" ht="15" customHeight="1" x14ac:dyDescent="0.25">
      <c r="C38" s="8">
        <v>37</v>
      </c>
      <c r="D38" s="8" t="s">
        <v>128</v>
      </c>
      <c r="E38" s="8" t="s">
        <v>8</v>
      </c>
      <c r="F38" s="8" t="s">
        <v>14</v>
      </c>
      <c r="G38" s="9">
        <v>3.5636574074074077E-2</v>
      </c>
      <c r="H38" s="4">
        <v>1.3540000000000001</v>
      </c>
      <c r="K38" t="e">
        <f>VLOOKUP($D38,Pressendye!$D$2:$H$49,5,0)</f>
        <v>#N/A</v>
      </c>
      <c r="L38">
        <f>VLOOKUP($D38,Scolty!$D$2:$H$60,5,0)</f>
        <v>1.3540000000000001</v>
      </c>
      <c r="M38" t="e">
        <f>VLOOKUP($D38,'Hill of Fare'!$D$2:$H$51,5,0)</f>
        <v>#N/A</v>
      </c>
      <c r="N38" t="e">
        <f>VLOOKUP($D38,'Mither Tap'!$D$2:$H$70,5,0)</f>
        <v>#N/A</v>
      </c>
      <c r="O38" t="e">
        <f>VLOOKUP($D38,'Cheyne Hill'!$D$2:$H$59,5,0)</f>
        <v>#N/A</v>
      </c>
      <c r="P38">
        <f t="shared" si="0"/>
        <v>1</v>
      </c>
      <c r="Q38" t="str">
        <f t="shared" si="1"/>
        <v/>
      </c>
    </row>
    <row r="39" spans="3:17" ht="15" customHeight="1" x14ac:dyDescent="0.25">
      <c r="C39" s="8">
        <v>38</v>
      </c>
      <c r="D39" s="8" t="s">
        <v>129</v>
      </c>
      <c r="E39" s="8" t="s">
        <v>17</v>
      </c>
      <c r="F39" s="8" t="s">
        <v>11</v>
      </c>
      <c r="G39" s="9">
        <v>3.5752314814814813E-2</v>
      </c>
      <c r="H39" s="4">
        <v>1.377</v>
      </c>
      <c r="K39" t="e">
        <f>VLOOKUP($D39,Pressendye!$D$2:$H$49,5,0)</f>
        <v>#N/A</v>
      </c>
      <c r="L39">
        <f>VLOOKUP($D39,Scolty!$D$2:$H$60,5,0)</f>
        <v>1.377</v>
      </c>
      <c r="M39" t="e">
        <f>VLOOKUP($D39,'Hill of Fare'!$D$2:$H$51,5,0)</f>
        <v>#N/A</v>
      </c>
      <c r="N39">
        <f>VLOOKUP($D39,'Mither Tap'!$D$2:$H$70,5,0)</f>
        <v>1.651</v>
      </c>
      <c r="O39">
        <f>VLOOKUP($D39,'Cheyne Hill'!$D$2:$H$59,5,0)</f>
        <v>1.304</v>
      </c>
      <c r="P39">
        <f t="shared" si="0"/>
        <v>3</v>
      </c>
      <c r="Q39">
        <f t="shared" si="1"/>
        <v>1</v>
      </c>
    </row>
    <row r="40" spans="3:17" ht="15" customHeight="1" x14ac:dyDescent="0.25">
      <c r="C40" s="8">
        <v>39</v>
      </c>
      <c r="D40" s="8" t="s">
        <v>130</v>
      </c>
      <c r="E40" s="8" t="s">
        <v>131</v>
      </c>
      <c r="F40" s="8" t="s">
        <v>14</v>
      </c>
      <c r="G40" s="9">
        <v>3.5891203703703703E-2</v>
      </c>
      <c r="H40" s="4">
        <v>1.38</v>
      </c>
      <c r="K40" t="e">
        <f>VLOOKUP($D40,Pressendye!$D$2:$H$49,5,0)</f>
        <v>#N/A</v>
      </c>
      <c r="L40">
        <f>VLOOKUP($D40,Scolty!$D$2:$H$60,5,0)</f>
        <v>1.38</v>
      </c>
      <c r="M40" t="e">
        <f>VLOOKUP($D40,'Hill of Fare'!$D$2:$H$51,5,0)</f>
        <v>#N/A</v>
      </c>
      <c r="N40" t="e">
        <f>VLOOKUP($D40,'Mither Tap'!$D$2:$H$70,5,0)</f>
        <v>#N/A</v>
      </c>
      <c r="O40" t="e">
        <f>VLOOKUP($D40,'Cheyne Hill'!$D$2:$H$59,5,0)</f>
        <v>#N/A</v>
      </c>
      <c r="P40">
        <f t="shared" si="0"/>
        <v>1</v>
      </c>
      <c r="Q40" t="str">
        <f t="shared" si="1"/>
        <v/>
      </c>
    </row>
    <row r="41" spans="3:17" ht="15" customHeight="1" x14ac:dyDescent="0.25">
      <c r="C41" s="8">
        <v>40</v>
      </c>
      <c r="D41" s="8" t="s">
        <v>132</v>
      </c>
      <c r="E41" s="8" t="s">
        <v>20</v>
      </c>
      <c r="F41" s="8" t="s">
        <v>21</v>
      </c>
      <c r="G41" s="9">
        <v>3.5960648148148151E-2</v>
      </c>
      <c r="H41" s="4">
        <v>1.387</v>
      </c>
      <c r="K41" t="e">
        <f>VLOOKUP($D41,Pressendye!$D$2:$H$49,5,0)</f>
        <v>#N/A</v>
      </c>
      <c r="L41">
        <f>VLOOKUP($D41,Scolty!$D$2:$H$60,5,0)</f>
        <v>1.387</v>
      </c>
      <c r="M41">
        <f>VLOOKUP($D41,'Hill of Fare'!$D$2:$H$51,5,0)</f>
        <v>1.256</v>
      </c>
      <c r="N41">
        <f>VLOOKUP($D41,'Mither Tap'!$D$2:$H$70,5,0)</f>
        <v>1.5189999999999999</v>
      </c>
      <c r="O41">
        <f>VLOOKUP($D41,'Cheyne Hill'!$D$2:$H$59,5,0)</f>
        <v>1.363</v>
      </c>
      <c r="P41">
        <f t="shared" si="0"/>
        <v>4</v>
      </c>
      <c r="Q41">
        <f t="shared" si="1"/>
        <v>1</v>
      </c>
    </row>
    <row r="42" spans="3:17" ht="15" customHeight="1" x14ac:dyDescent="0.25">
      <c r="C42" s="8">
        <v>41</v>
      </c>
      <c r="D42" s="8" t="s">
        <v>133</v>
      </c>
      <c r="E42" s="8" t="s">
        <v>8</v>
      </c>
      <c r="F42" s="8" t="s">
        <v>14</v>
      </c>
      <c r="G42" s="9">
        <v>3.6238425925925924E-2</v>
      </c>
      <c r="H42" s="4">
        <v>1.409</v>
      </c>
      <c r="K42" t="e">
        <f>VLOOKUP($D42,Pressendye!$D$2:$H$49,5,0)</f>
        <v>#N/A</v>
      </c>
      <c r="L42">
        <f>VLOOKUP($D42,Scolty!$D$2:$H$60,5,0)</f>
        <v>1.409</v>
      </c>
      <c r="M42">
        <f>VLOOKUP($D42,'Hill of Fare'!$D$2:$H$51,5,0)</f>
        <v>1.272</v>
      </c>
      <c r="N42" t="e">
        <f>VLOOKUP($D42,'Mither Tap'!$D$2:$H$70,5,0)</f>
        <v>#N/A</v>
      </c>
      <c r="O42" t="e">
        <f>VLOOKUP($D42,'Cheyne Hill'!$D$2:$H$59,5,0)</f>
        <v>#N/A</v>
      </c>
      <c r="P42">
        <f t="shared" si="0"/>
        <v>2</v>
      </c>
      <c r="Q42" t="str">
        <f t="shared" si="1"/>
        <v/>
      </c>
    </row>
    <row r="43" spans="3:17" ht="15" customHeight="1" x14ac:dyDescent="0.25">
      <c r="C43" s="8">
        <v>42</v>
      </c>
      <c r="D43" s="8" t="s">
        <v>88</v>
      </c>
      <c r="E43" s="8" t="s">
        <v>10</v>
      </c>
      <c r="F43" s="8" t="s">
        <v>13</v>
      </c>
      <c r="G43" s="9">
        <v>3.7152777777777778E-2</v>
      </c>
      <c r="H43" s="4">
        <v>1.4119999999999999</v>
      </c>
      <c r="K43">
        <f>VLOOKUP($D43,Pressendye!$D$2:$H$49,5,0)</f>
        <v>1.377</v>
      </c>
      <c r="L43">
        <f>VLOOKUP($D43,Scolty!$D$2:$H$60,5,0)</f>
        <v>1.4119999999999999</v>
      </c>
      <c r="M43" t="e">
        <f>VLOOKUP($D43,'Hill of Fare'!$D$2:$H$51,5,0)</f>
        <v>#N/A</v>
      </c>
      <c r="N43" t="e">
        <f>VLOOKUP($D43,'Mither Tap'!$D$2:$H$70,5,0)</f>
        <v>#N/A</v>
      </c>
      <c r="O43" t="e">
        <f>VLOOKUP($D43,'Cheyne Hill'!$D$2:$H$59,5,0)</f>
        <v>#N/A</v>
      </c>
      <c r="P43">
        <f t="shared" si="0"/>
        <v>2</v>
      </c>
      <c r="Q43" t="str">
        <f t="shared" si="1"/>
        <v/>
      </c>
    </row>
    <row r="44" spans="3:17" ht="15" customHeight="1" x14ac:dyDescent="0.25">
      <c r="C44" s="8">
        <v>43</v>
      </c>
      <c r="D44" s="8" t="s">
        <v>134</v>
      </c>
      <c r="E44" s="8" t="s">
        <v>135</v>
      </c>
      <c r="F44" s="8" t="s">
        <v>14</v>
      </c>
      <c r="G44" s="9">
        <v>3.7268518518518513E-2</v>
      </c>
      <c r="H44" s="4">
        <v>1.4410000000000001</v>
      </c>
      <c r="K44" t="e">
        <f>VLOOKUP($D44,Pressendye!$D$2:$H$49,5,0)</f>
        <v>#N/A</v>
      </c>
      <c r="L44">
        <f>VLOOKUP($D44,Scolty!$D$2:$H$60,5,0)</f>
        <v>1.4410000000000001</v>
      </c>
      <c r="M44">
        <f>VLOOKUP($D44,'Hill of Fare'!$D$2:$H$51,5,0)</f>
        <v>1.325</v>
      </c>
      <c r="N44" t="e">
        <f>VLOOKUP($D44,'Mither Tap'!$D$2:$H$70,5,0)</f>
        <v>#N/A</v>
      </c>
      <c r="O44">
        <f>VLOOKUP($D44,'Cheyne Hill'!$D$2:$H$59,5,0)</f>
        <v>1.391</v>
      </c>
      <c r="P44">
        <f t="shared" si="0"/>
        <v>3</v>
      </c>
      <c r="Q44">
        <f t="shared" si="1"/>
        <v>1</v>
      </c>
    </row>
    <row r="45" spans="3:17" ht="15" customHeight="1" x14ac:dyDescent="0.25">
      <c r="C45" s="8">
        <v>44</v>
      </c>
      <c r="D45" s="8" t="s">
        <v>136</v>
      </c>
      <c r="E45" s="8" t="s">
        <v>137</v>
      </c>
      <c r="F45" s="8" t="s">
        <v>13</v>
      </c>
      <c r="G45" s="9">
        <v>3.7615740740740741E-2</v>
      </c>
      <c r="H45" s="4">
        <v>1.4450000000000001</v>
      </c>
      <c r="K45" t="e">
        <f>VLOOKUP($D45,Pressendye!$D$2:$H$49,5,0)</f>
        <v>#N/A</v>
      </c>
      <c r="L45">
        <f>VLOOKUP($D45,Scolty!$D$2:$H$60,5,0)</f>
        <v>1.4450000000000001</v>
      </c>
      <c r="M45" t="e">
        <f>VLOOKUP($D45,'Hill of Fare'!$D$2:$H$51,5,0)</f>
        <v>#N/A</v>
      </c>
      <c r="N45" t="e">
        <f>VLOOKUP($D45,'Mither Tap'!$D$2:$H$70,5,0)</f>
        <v>#N/A</v>
      </c>
      <c r="O45" t="e">
        <f>VLOOKUP($D45,'Cheyne Hill'!$D$2:$H$59,5,0)</f>
        <v>#N/A</v>
      </c>
      <c r="P45">
        <f t="shared" si="0"/>
        <v>1</v>
      </c>
      <c r="Q45" t="str">
        <f t="shared" si="1"/>
        <v/>
      </c>
    </row>
    <row r="46" spans="3:17" ht="15" customHeight="1" x14ac:dyDescent="0.25">
      <c r="C46" s="8">
        <v>45</v>
      </c>
      <c r="D46" s="8" t="s">
        <v>138</v>
      </c>
      <c r="E46" s="8" t="s">
        <v>9</v>
      </c>
      <c r="F46" s="8" t="s">
        <v>14</v>
      </c>
      <c r="G46" s="9">
        <v>3.829861111111111E-2</v>
      </c>
      <c r="H46" s="4">
        <v>1.454</v>
      </c>
      <c r="K46" t="e">
        <f>VLOOKUP($D46,Pressendye!$D$2:$H$49,5,0)</f>
        <v>#N/A</v>
      </c>
      <c r="L46">
        <f>VLOOKUP($D46,Scolty!$D$2:$H$60,5,0)</f>
        <v>1.454</v>
      </c>
      <c r="M46" t="e">
        <f>VLOOKUP($D46,'Hill of Fare'!$D$2:$H$51,5,0)</f>
        <v>#N/A</v>
      </c>
      <c r="N46" t="e">
        <f>VLOOKUP($D46,'Mither Tap'!$D$2:$H$70,5,0)</f>
        <v>#N/A</v>
      </c>
      <c r="O46" t="e">
        <f>VLOOKUP($D46,'Cheyne Hill'!$D$2:$H$59,5,0)</f>
        <v>#N/A</v>
      </c>
      <c r="P46">
        <f t="shared" si="0"/>
        <v>1</v>
      </c>
      <c r="Q46" t="str">
        <f t="shared" si="1"/>
        <v/>
      </c>
    </row>
    <row r="47" spans="3:17" ht="15" customHeight="1" x14ac:dyDescent="0.25">
      <c r="C47" s="8">
        <v>46</v>
      </c>
      <c r="D47" s="8" t="s">
        <v>139</v>
      </c>
      <c r="E47" s="8" t="s">
        <v>103</v>
      </c>
      <c r="F47" s="8" t="s">
        <v>13</v>
      </c>
      <c r="G47" s="9">
        <v>3.8414351851851852E-2</v>
      </c>
      <c r="H47" s="4">
        <v>1.4550000000000001</v>
      </c>
      <c r="K47" t="e">
        <f>VLOOKUP($D47,Pressendye!$D$2:$H$49,5,0)</f>
        <v>#N/A</v>
      </c>
      <c r="L47">
        <f>VLOOKUP($D47,Scolty!$D$2:$H$60,5,0)</f>
        <v>1.4550000000000001</v>
      </c>
      <c r="M47" t="e">
        <f>VLOOKUP($D47,'Hill of Fare'!$D$2:$H$51,5,0)</f>
        <v>#N/A</v>
      </c>
      <c r="N47" t="e">
        <f>VLOOKUP($D47,'Mither Tap'!$D$2:$H$70,5,0)</f>
        <v>#N/A</v>
      </c>
      <c r="O47" t="e">
        <f>VLOOKUP($D47,'Cheyne Hill'!$D$2:$H$59,5,0)</f>
        <v>#N/A</v>
      </c>
      <c r="P47">
        <f t="shared" si="0"/>
        <v>1</v>
      </c>
      <c r="Q47" t="str">
        <f t="shared" si="1"/>
        <v/>
      </c>
    </row>
    <row r="48" spans="3:17" ht="15" customHeight="1" x14ac:dyDescent="0.25">
      <c r="C48" s="8">
        <v>47</v>
      </c>
      <c r="D48" s="8" t="s">
        <v>87</v>
      </c>
      <c r="E48" s="8" t="s">
        <v>9</v>
      </c>
      <c r="F48" s="8" t="s">
        <v>7</v>
      </c>
      <c r="G48" s="9">
        <v>3.8425925925925926E-2</v>
      </c>
      <c r="H48" s="4">
        <v>1.4590000000000001</v>
      </c>
      <c r="K48">
        <f>VLOOKUP($D48,Pressendye!$D$2:$H$49,5,0)</f>
        <v>1.3540000000000001</v>
      </c>
      <c r="L48">
        <f>VLOOKUP($D48,Scolty!$D$2:$H$60,5,0)</f>
        <v>1.4590000000000001</v>
      </c>
      <c r="M48">
        <f>VLOOKUP($D48,'Hill of Fare'!$D$2:$H$51,5,0)</f>
        <v>1.258</v>
      </c>
      <c r="N48" t="e">
        <f>VLOOKUP($D48,'Mither Tap'!$D$2:$H$70,5,0)</f>
        <v>#N/A</v>
      </c>
      <c r="O48">
        <f>VLOOKUP($D48,'Cheyne Hill'!$D$2:$H$59,5,0)</f>
        <v>1.325</v>
      </c>
      <c r="P48">
        <f t="shared" si="0"/>
        <v>4</v>
      </c>
      <c r="Q48">
        <f t="shared" si="1"/>
        <v>1</v>
      </c>
    </row>
    <row r="49" spans="3:17" ht="15" customHeight="1" x14ac:dyDescent="0.25">
      <c r="C49" s="8">
        <v>48</v>
      </c>
      <c r="D49" s="8" t="s">
        <v>140</v>
      </c>
      <c r="E49" s="8" t="s">
        <v>12</v>
      </c>
      <c r="F49" s="8" t="s">
        <v>14</v>
      </c>
      <c r="G49" s="9">
        <v>3.9768518518518516E-2</v>
      </c>
      <c r="H49" s="4">
        <v>1.466</v>
      </c>
      <c r="K49" t="e">
        <f>VLOOKUP($D49,Pressendye!$D$2:$H$49,5,0)</f>
        <v>#N/A</v>
      </c>
      <c r="L49">
        <f>VLOOKUP($D49,Scolty!$D$2:$H$60,5,0)</f>
        <v>1.466</v>
      </c>
      <c r="M49" t="e">
        <f>VLOOKUP($D49,'Hill of Fare'!$D$2:$H$51,5,0)</f>
        <v>#N/A</v>
      </c>
      <c r="N49" t="e">
        <f>VLOOKUP($D49,'Mither Tap'!$D$2:$H$70,5,0)</f>
        <v>#N/A</v>
      </c>
      <c r="O49" t="e">
        <f>VLOOKUP($D49,'Cheyne Hill'!$D$2:$H$59,5,0)</f>
        <v>#N/A</v>
      </c>
      <c r="P49">
        <f t="shared" si="0"/>
        <v>1</v>
      </c>
      <c r="Q49" t="str">
        <f t="shared" si="1"/>
        <v/>
      </c>
    </row>
    <row r="50" spans="3:17" ht="30" x14ac:dyDescent="0.25">
      <c r="C50" s="8">
        <v>49</v>
      </c>
      <c r="D50" s="8" t="s">
        <v>141</v>
      </c>
      <c r="E50" s="8" t="s">
        <v>29</v>
      </c>
      <c r="F50" s="8" t="s">
        <v>14</v>
      </c>
      <c r="G50" s="9">
        <v>4.040509259259259E-2</v>
      </c>
      <c r="H50" s="4">
        <v>1.4684999999999999</v>
      </c>
      <c r="K50" t="e">
        <f>VLOOKUP($D50,Pressendye!$D$2:$H$49,5,0)</f>
        <v>#N/A</v>
      </c>
      <c r="L50">
        <f>VLOOKUP($D50,Scolty!$D$2:$H$60,5,0)</f>
        <v>1.4684999999999999</v>
      </c>
      <c r="M50" t="e">
        <f>VLOOKUP($D50,'Hill of Fare'!$D$2:$H$51,5,0)</f>
        <v>#N/A</v>
      </c>
      <c r="N50" t="e">
        <f>VLOOKUP($D50,'Mither Tap'!$D$2:$H$70,5,0)</f>
        <v>#N/A</v>
      </c>
      <c r="O50">
        <f>VLOOKUP($D50,'Cheyne Hill'!$D$2:$H$59,5,0)</f>
        <v>1.4379999999999999</v>
      </c>
      <c r="P50">
        <f t="shared" ref="P50:P60" si="2">COUNT(K50:O50)</f>
        <v>2</v>
      </c>
    </row>
    <row r="51" spans="3:17" x14ac:dyDescent="0.25">
      <c r="C51" s="8">
        <v>50</v>
      </c>
      <c r="D51" s="8" t="s">
        <v>142</v>
      </c>
      <c r="E51" s="8" t="s">
        <v>123</v>
      </c>
      <c r="F51" s="8" t="s">
        <v>11</v>
      </c>
      <c r="G51" s="9">
        <v>4.116898148148148E-2</v>
      </c>
      <c r="H51" s="4">
        <v>1.4724999999999999</v>
      </c>
      <c r="K51" t="e">
        <f>VLOOKUP($D51,Pressendye!$D$2:$H$49,5,0)</f>
        <v>#N/A</v>
      </c>
      <c r="L51">
        <f>VLOOKUP($D51,Scolty!$D$2:$H$60,5,0)</f>
        <v>1.4724999999999999</v>
      </c>
      <c r="M51" t="e">
        <f>VLOOKUP($D51,'Hill of Fare'!$D$2:$H$51,5,0)</f>
        <v>#N/A</v>
      </c>
      <c r="N51" t="e">
        <f>VLOOKUP($D51,'Mither Tap'!$D$2:$H$70,5,0)</f>
        <v>#N/A</v>
      </c>
      <c r="O51" t="e">
        <f>VLOOKUP($D51,'Cheyne Hill'!$D$2:$H$59,5,0)</f>
        <v>#N/A</v>
      </c>
      <c r="P51">
        <f t="shared" si="2"/>
        <v>1</v>
      </c>
    </row>
    <row r="52" spans="3:17" ht="30" x14ac:dyDescent="0.25">
      <c r="C52" s="8">
        <v>51</v>
      </c>
      <c r="D52" s="8" t="s">
        <v>143</v>
      </c>
      <c r="E52" s="8" t="s">
        <v>144</v>
      </c>
      <c r="F52" s="8" t="s">
        <v>14</v>
      </c>
      <c r="G52" s="9">
        <v>4.2569444444444444E-2</v>
      </c>
      <c r="H52" s="4">
        <v>1.4764999999999999</v>
      </c>
      <c r="K52" t="e">
        <f>VLOOKUP($D52,Pressendye!$D$2:$H$49,5,0)</f>
        <v>#N/A</v>
      </c>
      <c r="L52">
        <f>VLOOKUP($D52,Scolty!$D$2:$H$60,5,0)</f>
        <v>1.4764999999999999</v>
      </c>
      <c r="M52" t="e">
        <f>VLOOKUP($D52,'Hill of Fare'!$D$2:$H$51,5,0)</f>
        <v>#N/A</v>
      </c>
      <c r="N52" t="e">
        <f>VLOOKUP($D52,'Mither Tap'!$D$2:$H$70,5,0)</f>
        <v>#N/A</v>
      </c>
      <c r="O52" t="e">
        <f>VLOOKUP($D52,'Cheyne Hill'!$D$2:$H$59,5,0)</f>
        <v>#N/A</v>
      </c>
      <c r="P52">
        <f t="shared" si="2"/>
        <v>1</v>
      </c>
    </row>
    <row r="53" spans="3:17" x14ac:dyDescent="0.25">
      <c r="C53" s="8">
        <v>52</v>
      </c>
      <c r="D53" s="8" t="s">
        <v>145</v>
      </c>
      <c r="E53" s="8" t="s">
        <v>17</v>
      </c>
      <c r="F53" s="8" t="s">
        <v>13</v>
      </c>
      <c r="G53" s="9">
        <v>4.3530092592592599E-2</v>
      </c>
      <c r="H53" s="4">
        <v>1.4804999999999999</v>
      </c>
      <c r="K53" t="e">
        <f>VLOOKUP($D53,Pressendye!$D$2:$H$49,5,0)</f>
        <v>#N/A</v>
      </c>
      <c r="L53">
        <f>VLOOKUP($D53,Scolty!$D$2:$H$60,5,0)</f>
        <v>1.4804999999999999</v>
      </c>
      <c r="M53" t="e">
        <f>VLOOKUP($D53,'Hill of Fare'!$D$2:$H$51,5,0)</f>
        <v>#N/A</v>
      </c>
      <c r="N53" t="e">
        <f>VLOOKUP($D53,'Mither Tap'!$D$2:$H$70,5,0)</f>
        <v>#N/A</v>
      </c>
      <c r="O53">
        <f>VLOOKUP($D53,'Cheyne Hill'!$D$2:$H$59,5,0)</f>
        <v>1.4650000000000001</v>
      </c>
      <c r="P53">
        <f t="shared" si="2"/>
        <v>2</v>
      </c>
    </row>
    <row r="54" spans="3:17" x14ac:dyDescent="0.25">
      <c r="C54" s="8">
        <v>53</v>
      </c>
      <c r="D54" s="8" t="s">
        <v>97</v>
      </c>
      <c r="E54" s="8" t="s">
        <v>12</v>
      </c>
      <c r="F54" s="8" t="s">
        <v>26</v>
      </c>
      <c r="G54" s="9">
        <v>4.3576388888888894E-2</v>
      </c>
      <c r="H54" s="4">
        <v>1.4844999999999999</v>
      </c>
      <c r="K54">
        <f>VLOOKUP($D54,Pressendye!$D$2:$H$49,5,0)</f>
        <v>1.4550000000000001</v>
      </c>
      <c r="L54">
        <f>VLOOKUP($D54,Scolty!$D$2:$H$60,5,0)</f>
        <v>1.4844999999999999</v>
      </c>
      <c r="M54">
        <f>VLOOKUP($D54,'Hill of Fare'!$D$2:$H$51,5,0)</f>
        <v>1.381</v>
      </c>
      <c r="N54">
        <f>VLOOKUP($D54,'Mither Tap'!$D$2:$H$70,5,0)</f>
        <v>2.27633333333333</v>
      </c>
      <c r="O54" t="e">
        <f>VLOOKUP($D54,'Cheyne Hill'!$D$2:$H$59,5,0)</f>
        <v>#N/A</v>
      </c>
      <c r="P54">
        <f t="shared" si="2"/>
        <v>4</v>
      </c>
    </row>
    <row r="55" spans="3:17" x14ac:dyDescent="0.25">
      <c r="C55" s="8">
        <v>54</v>
      </c>
      <c r="D55" s="8" t="s">
        <v>146</v>
      </c>
      <c r="E55" s="8" t="s">
        <v>24</v>
      </c>
      <c r="F55" s="8" t="s">
        <v>21</v>
      </c>
      <c r="G55" s="9">
        <v>4.4293981481481483E-2</v>
      </c>
      <c r="H55" s="4">
        <v>1.4884999999999999</v>
      </c>
      <c r="K55" t="e">
        <f>VLOOKUP($D55,Pressendye!$D$2:$H$49,5,0)</f>
        <v>#N/A</v>
      </c>
      <c r="L55">
        <f>VLOOKUP($D55,Scolty!$D$2:$H$60,5,0)</f>
        <v>1.4884999999999999</v>
      </c>
      <c r="M55" t="e">
        <f>VLOOKUP($D55,'Hill of Fare'!$D$2:$H$51,5,0)</f>
        <v>#N/A</v>
      </c>
      <c r="N55">
        <f>VLOOKUP($D55,'Mither Tap'!$D$2:$H$70,5,0)</f>
        <v>2.3103333333333298</v>
      </c>
      <c r="O55" t="e">
        <f>VLOOKUP($D55,'Cheyne Hill'!$D$2:$H$59,5,0)</f>
        <v>#N/A</v>
      </c>
      <c r="P55">
        <f t="shared" si="2"/>
        <v>2</v>
      </c>
    </row>
    <row r="56" spans="3:17" x14ac:dyDescent="0.25">
      <c r="C56" s="8">
        <v>55</v>
      </c>
      <c r="D56" s="8" t="s">
        <v>147</v>
      </c>
      <c r="E56" s="8" t="s">
        <v>9</v>
      </c>
      <c r="F56" s="8" t="s">
        <v>13</v>
      </c>
      <c r="G56" s="9">
        <v>4.6006944444444448E-2</v>
      </c>
      <c r="H56" s="4">
        <v>1.4924999999999999</v>
      </c>
      <c r="K56" t="e">
        <f>VLOOKUP($D56,Pressendye!$D$2:$H$49,5,0)</f>
        <v>#N/A</v>
      </c>
      <c r="L56">
        <f>VLOOKUP($D56,Scolty!$D$2:$H$60,5,0)</f>
        <v>1.4924999999999999</v>
      </c>
      <c r="M56" t="e">
        <f>VLOOKUP($D56,'Hill of Fare'!$D$2:$H$51,5,0)</f>
        <v>#N/A</v>
      </c>
      <c r="N56" t="e">
        <f>VLOOKUP($D56,'Mither Tap'!$D$2:$H$70,5,0)</f>
        <v>#N/A</v>
      </c>
      <c r="O56" t="e">
        <f>VLOOKUP($D56,'Cheyne Hill'!$D$2:$H$59,5,0)</f>
        <v>#N/A</v>
      </c>
      <c r="P56">
        <f t="shared" si="2"/>
        <v>1</v>
      </c>
    </row>
    <row r="57" spans="3:17" ht="30" x14ac:dyDescent="0.25">
      <c r="C57" s="8">
        <v>56</v>
      </c>
      <c r="D57" s="8" t="s">
        <v>148</v>
      </c>
      <c r="E57" s="8" t="s">
        <v>149</v>
      </c>
      <c r="F57" s="8" t="s">
        <v>21</v>
      </c>
      <c r="G57" s="9">
        <v>4.8854166666666664E-2</v>
      </c>
      <c r="H57" s="4">
        <v>1.4964999999999999</v>
      </c>
      <c r="K57" t="e">
        <f>VLOOKUP($D57,Pressendye!$D$2:$H$49,5,0)</f>
        <v>#N/A</v>
      </c>
      <c r="L57">
        <f>VLOOKUP($D57,Scolty!$D$2:$H$60,5,0)</f>
        <v>1.4964999999999999</v>
      </c>
      <c r="M57" t="e">
        <f>VLOOKUP($D57,'Hill of Fare'!$D$2:$H$51,5,0)</f>
        <v>#N/A</v>
      </c>
      <c r="N57">
        <f>VLOOKUP($D57,'Mither Tap'!$D$2:$H$70,5,0)</f>
        <v>2.34433333333333</v>
      </c>
      <c r="O57">
        <f>VLOOKUP($D57,'Cheyne Hill'!$D$2:$H$59,5,0)</f>
        <v>1.46</v>
      </c>
      <c r="P57">
        <f t="shared" si="2"/>
        <v>3</v>
      </c>
    </row>
    <row r="58" spans="3:17" ht="30" x14ac:dyDescent="0.25">
      <c r="C58" s="8">
        <v>57</v>
      </c>
      <c r="D58" s="8" t="s">
        <v>150</v>
      </c>
      <c r="E58" s="8" t="s">
        <v>149</v>
      </c>
      <c r="F58" s="8" t="s">
        <v>13</v>
      </c>
      <c r="G58" s="9">
        <v>4.9016203703703708E-2</v>
      </c>
      <c r="H58" s="4">
        <v>1.5004999999999999</v>
      </c>
      <c r="K58" t="e">
        <f>VLOOKUP($D58,Pressendye!$D$2:$H$49,5,0)</f>
        <v>#N/A</v>
      </c>
      <c r="L58">
        <f>VLOOKUP($D58,Scolty!$D$2:$H$60,5,0)</f>
        <v>1.5004999999999999</v>
      </c>
      <c r="M58" t="e">
        <f>VLOOKUP($D58,'Hill of Fare'!$D$2:$H$51,5,0)</f>
        <v>#N/A</v>
      </c>
      <c r="N58" t="e">
        <f>VLOOKUP($D58,'Mither Tap'!$D$2:$H$70,5,0)</f>
        <v>#N/A</v>
      </c>
      <c r="O58" t="e">
        <f>VLOOKUP($D58,'Cheyne Hill'!$D$2:$H$59,5,0)</f>
        <v>#N/A</v>
      </c>
      <c r="P58">
        <f t="shared" si="2"/>
        <v>1</v>
      </c>
    </row>
    <row r="59" spans="3:17" x14ac:dyDescent="0.25">
      <c r="C59" s="8">
        <v>58</v>
      </c>
      <c r="D59" s="8" t="s">
        <v>99</v>
      </c>
      <c r="E59" s="8" t="s">
        <v>8</v>
      </c>
      <c r="F59" s="8" t="s">
        <v>23</v>
      </c>
      <c r="G59" s="9">
        <v>4.9050925925925921E-2</v>
      </c>
      <c r="H59" s="4">
        <v>1.5044999999999999</v>
      </c>
      <c r="K59">
        <f>VLOOKUP($D59,Pressendye!$D$2:$H$49,5,0)</f>
        <v>1.466</v>
      </c>
      <c r="L59">
        <f>VLOOKUP($D59,Scolty!$D$2:$H$60,5,0)</f>
        <v>1.5044999999999999</v>
      </c>
      <c r="M59">
        <f>VLOOKUP($D59,'Hill of Fare'!$D$2:$H$51,5,0)</f>
        <v>1.427</v>
      </c>
      <c r="N59" t="e">
        <f>VLOOKUP($D59,'Mither Tap'!$D$2:$H$70,5,0)</f>
        <v>#N/A</v>
      </c>
      <c r="O59" t="e">
        <f>VLOOKUP($D59,'Cheyne Hill'!$D$2:$H$59,5,0)</f>
        <v>#N/A</v>
      </c>
      <c r="P59">
        <f t="shared" si="2"/>
        <v>3</v>
      </c>
    </row>
    <row r="60" spans="3:17" ht="30" x14ac:dyDescent="0.25">
      <c r="C60" s="8">
        <v>59</v>
      </c>
      <c r="D60" s="8" t="s">
        <v>151</v>
      </c>
      <c r="E60" s="8" t="s">
        <v>149</v>
      </c>
      <c r="F60" s="8" t="s">
        <v>15</v>
      </c>
      <c r="G60" s="9">
        <v>4.9548611111111113E-2</v>
      </c>
      <c r="H60" s="4">
        <v>1.5085</v>
      </c>
      <c r="K60" t="e">
        <f>VLOOKUP($D60,Pressendye!$D$2:$H$49,5,0)</f>
        <v>#N/A</v>
      </c>
      <c r="L60">
        <f>VLOOKUP($D60,Scolty!$D$2:$H$60,5,0)</f>
        <v>1.5085</v>
      </c>
      <c r="M60" t="e">
        <f>VLOOKUP($D60,'Hill of Fare'!$D$2:$H$51,5,0)</f>
        <v>#N/A</v>
      </c>
      <c r="N60">
        <f>VLOOKUP($D60,'Mither Tap'!$D$2:$H$70,5,0)</f>
        <v>2.3783333333333299</v>
      </c>
      <c r="O60" t="e">
        <f>VLOOKUP($D60,'Cheyne Hill'!$D$2:$H$59,5,0)</f>
        <v>#N/A</v>
      </c>
      <c r="P60">
        <f t="shared" si="2"/>
        <v>2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152400</xdr:colOff>
                <xdr:row>3</xdr:row>
                <xdr:rowOff>104775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152400</xdr:colOff>
                <xdr:row>5</xdr:row>
                <xdr:rowOff>104775</xdr:rowOff>
              </to>
            </anchor>
          </controlPr>
        </control>
      </mc:Choice>
      <mc:Fallback>
        <control shapeId="5122" r:id="rId6" name="Control 2"/>
      </mc:Fallback>
    </mc:AlternateContent>
    <mc:AlternateContent xmlns:mc="http://schemas.openxmlformats.org/markup-compatibility/2006">
      <mc:Choice Requires="x14">
        <control shapeId="5123" r:id="rId7" name="Control 3">
          <controlPr defaultSize="0" r:id="rId5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152400</xdr:colOff>
                <xdr:row>11</xdr:row>
                <xdr:rowOff>104775</xdr:rowOff>
              </to>
            </anchor>
          </controlPr>
        </control>
      </mc:Choice>
      <mc:Fallback>
        <control shapeId="5123" r:id="rId7" name="Control 3"/>
      </mc:Fallback>
    </mc:AlternateContent>
    <mc:AlternateContent xmlns:mc="http://schemas.openxmlformats.org/markup-compatibility/2006">
      <mc:Choice Requires="x14">
        <control shapeId="5124" r:id="rId8" name="Control 4">
          <controlPr defaultSize="0" r:id="rId5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152400</xdr:colOff>
                <xdr:row>12</xdr:row>
                <xdr:rowOff>104775</xdr:rowOff>
              </to>
            </anchor>
          </controlPr>
        </control>
      </mc:Choice>
      <mc:Fallback>
        <control shapeId="5124" r:id="rId8" name="Control 4"/>
      </mc:Fallback>
    </mc:AlternateContent>
    <mc:AlternateContent xmlns:mc="http://schemas.openxmlformats.org/markup-compatibility/2006">
      <mc:Choice Requires="x14">
        <control shapeId="5125" r:id="rId9" name="Control 5">
          <controlPr defaultSize="0" r:id="rId5">
            <anchor moveWithCells="1">
              <from>
                <xdr:col>1</xdr:col>
                <xdr:colOff>0</xdr:colOff>
                <xdr:row>22</xdr:row>
                <xdr:rowOff>0</xdr:rowOff>
              </from>
              <to>
                <xdr:col>1</xdr:col>
                <xdr:colOff>152400</xdr:colOff>
                <xdr:row>22</xdr:row>
                <xdr:rowOff>104775</xdr:rowOff>
              </to>
            </anchor>
          </controlPr>
        </control>
      </mc:Choice>
      <mc:Fallback>
        <control shapeId="5125" r:id="rId9" name="Control 5"/>
      </mc:Fallback>
    </mc:AlternateContent>
    <mc:AlternateContent xmlns:mc="http://schemas.openxmlformats.org/markup-compatibility/2006">
      <mc:Choice Requires="x14">
        <control shapeId="5126" r:id="rId10" name="Control 6">
          <controlPr defaultSize="0" r:id="rId5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152400</xdr:colOff>
                <xdr:row>24</xdr:row>
                <xdr:rowOff>104775</xdr:rowOff>
              </to>
            </anchor>
          </controlPr>
        </control>
      </mc:Choice>
      <mc:Fallback>
        <control shapeId="5126" r:id="rId10" name="Control 6"/>
      </mc:Fallback>
    </mc:AlternateContent>
    <mc:AlternateContent xmlns:mc="http://schemas.openxmlformats.org/markup-compatibility/2006">
      <mc:Choice Requires="x14">
        <control shapeId="5127" r:id="rId11" name="Control 7">
          <controlPr defaultSize="0" r:id="rId5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152400</xdr:colOff>
                <xdr:row>25</xdr:row>
                <xdr:rowOff>104775</xdr:rowOff>
              </to>
            </anchor>
          </controlPr>
        </control>
      </mc:Choice>
      <mc:Fallback>
        <control shapeId="5127" r:id="rId11" name="Control 7"/>
      </mc:Fallback>
    </mc:AlternateContent>
    <mc:AlternateContent xmlns:mc="http://schemas.openxmlformats.org/markup-compatibility/2006">
      <mc:Choice Requires="x14">
        <control shapeId="5128" r:id="rId12" name="Control 8">
          <controlPr defaultSize="0" r:id="rId5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1</xdr:col>
                <xdr:colOff>152400</xdr:colOff>
                <xdr:row>43</xdr:row>
                <xdr:rowOff>104775</xdr:rowOff>
              </to>
            </anchor>
          </controlPr>
        </control>
      </mc:Choice>
      <mc:Fallback>
        <control shapeId="5128" r:id="rId12" name="Control 8"/>
      </mc:Fallback>
    </mc:AlternateContent>
    <mc:AlternateContent xmlns:mc="http://schemas.openxmlformats.org/markup-compatibility/2006">
      <mc:Choice Requires="x14">
        <control shapeId="5129" r:id="rId13" name="Control 9">
          <controlPr defaultSize="0" r:id="rId5">
            <anchor moveWithCells="1">
              <from>
                <xdr:col>1</xdr:col>
                <xdr:colOff>0</xdr:colOff>
                <xdr:row>46</xdr:row>
                <xdr:rowOff>0</xdr:rowOff>
              </from>
              <to>
                <xdr:col>1</xdr:col>
                <xdr:colOff>152400</xdr:colOff>
                <xdr:row>46</xdr:row>
                <xdr:rowOff>104775</xdr:rowOff>
              </to>
            </anchor>
          </controlPr>
        </control>
      </mc:Choice>
      <mc:Fallback>
        <control shapeId="5129" r:id="rId13" name="Control 9"/>
      </mc:Fallback>
    </mc:AlternateContent>
    <mc:AlternateContent xmlns:mc="http://schemas.openxmlformats.org/markup-compatibility/2006">
      <mc:Choice Requires="x14">
        <control shapeId="5130" r:id="rId14" name="Control 10">
          <controlPr defaultSize="0" r:id="rId5">
            <anchor moveWithCells="1">
              <from>
                <xdr:col>1</xdr:col>
                <xdr:colOff>0</xdr:colOff>
                <xdr:row>49</xdr:row>
                <xdr:rowOff>0</xdr:rowOff>
              </from>
              <to>
                <xdr:col>1</xdr:col>
                <xdr:colOff>152400</xdr:colOff>
                <xdr:row>49</xdr:row>
                <xdr:rowOff>104775</xdr:rowOff>
              </to>
            </anchor>
          </controlPr>
        </control>
      </mc:Choice>
      <mc:Fallback>
        <control shapeId="5130" r:id="rId14" name="Control 10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1:Q51"/>
  <sheetViews>
    <sheetView topLeftCell="C37" workbookViewId="0">
      <selection activeCell="O51" sqref="O51"/>
    </sheetView>
  </sheetViews>
  <sheetFormatPr defaultRowHeight="15" x14ac:dyDescent="0.25"/>
  <cols>
    <col min="4" max="4" width="24.140625" customWidth="1"/>
    <col min="5" max="5" width="20.28515625" customWidth="1"/>
  </cols>
  <sheetData>
    <row r="1" spans="3:17" ht="15" customHeight="1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K1" t="s">
        <v>30</v>
      </c>
      <c r="L1" t="s">
        <v>331</v>
      </c>
      <c r="M1" t="s">
        <v>31</v>
      </c>
      <c r="N1" t="s">
        <v>32</v>
      </c>
      <c r="O1" t="s">
        <v>33</v>
      </c>
      <c r="Q1">
        <f>COUNT(Q2:Q51)</f>
        <v>20</v>
      </c>
    </row>
    <row r="2" spans="3:17" ht="15" customHeight="1" x14ac:dyDescent="0.25">
      <c r="C2" s="8">
        <v>1</v>
      </c>
      <c r="D2" s="8" t="s">
        <v>46</v>
      </c>
      <c r="E2" s="8" t="s">
        <v>8</v>
      </c>
      <c r="F2" s="8" t="s">
        <v>7</v>
      </c>
      <c r="G2" s="9">
        <v>1.9386574074074073E-2</v>
      </c>
      <c r="H2" s="4">
        <v>1</v>
      </c>
      <c r="K2">
        <f>VLOOKUP($D2,Pressendye!$D$2:$H$49,5,0)</f>
        <v>1</v>
      </c>
      <c r="L2">
        <f>VLOOKUP($D2,Scolty!$D$2:$H$60,5,0)</f>
        <v>1.056</v>
      </c>
      <c r="M2">
        <f>VLOOKUP($D2,'Hill of Fare'!$D$2:$H$51,5,0)</f>
        <v>1</v>
      </c>
      <c r="N2" t="e">
        <f>VLOOKUP($D2,'Mither Tap'!$D$2:$H$70,5,0)</f>
        <v>#N/A</v>
      </c>
      <c r="O2" t="e">
        <f>VLOOKUP($D2,'Cheyne Hill'!$D$2:$H$59,5,0)</f>
        <v>#N/A</v>
      </c>
      <c r="P2">
        <f t="shared" ref="P2:P33" si="0">COUNT(K2:O2)</f>
        <v>3</v>
      </c>
      <c r="Q2">
        <f>IF(P2&gt;2,1,"")</f>
        <v>1</v>
      </c>
    </row>
    <row r="3" spans="3:17" ht="15" customHeight="1" x14ac:dyDescent="0.25">
      <c r="C3" s="8">
        <v>2</v>
      </c>
      <c r="D3" s="8" t="s">
        <v>152</v>
      </c>
      <c r="E3" s="8" t="s">
        <v>12</v>
      </c>
      <c r="F3" s="8" t="s">
        <v>7</v>
      </c>
      <c r="G3" s="9">
        <v>1.9768518518518515E-2</v>
      </c>
      <c r="H3" s="4">
        <v>1.06</v>
      </c>
      <c r="K3" t="e">
        <f>VLOOKUP($D3,Pressendye!$D$2:$H$49,5,0)</f>
        <v>#N/A</v>
      </c>
      <c r="L3" t="e">
        <f>VLOOKUP($D3,Scolty!$D$2:$H$60,5,0)</f>
        <v>#N/A</v>
      </c>
      <c r="M3">
        <f>VLOOKUP($D3,'Hill of Fare'!$D$2:$H$51,5,0)</f>
        <v>1.06</v>
      </c>
      <c r="N3" t="e">
        <f>VLOOKUP($D3,'Mither Tap'!$D$2:$H$70,5,0)</f>
        <v>#N/A</v>
      </c>
      <c r="O3">
        <f>VLOOKUP($D3,'Cheyne Hill'!$D$2:$H$59,5,0)</f>
        <v>1.042</v>
      </c>
      <c r="P3">
        <f t="shared" si="0"/>
        <v>2</v>
      </c>
      <c r="Q3" t="str">
        <f t="shared" ref="Q3:Q51" si="1">IF(P3&gt;2,1,"")</f>
        <v/>
      </c>
    </row>
    <row r="4" spans="3:17" ht="15" customHeight="1" x14ac:dyDescent="0.25">
      <c r="C4" s="8">
        <v>3</v>
      </c>
      <c r="D4" s="8" t="s">
        <v>153</v>
      </c>
      <c r="E4" s="8" t="s">
        <v>6</v>
      </c>
      <c r="F4" s="8" t="s">
        <v>7</v>
      </c>
      <c r="G4" s="9">
        <v>1.9907407407407408E-2</v>
      </c>
      <c r="H4" s="4">
        <v>1.0660000000000001</v>
      </c>
      <c r="K4" t="e">
        <f>VLOOKUP($D4,Pressendye!$D$2:$H$49,5,0)</f>
        <v>#N/A</v>
      </c>
      <c r="L4" t="e">
        <f>VLOOKUP($D4,Scolty!$D$2:$H$60,5,0)</f>
        <v>#N/A</v>
      </c>
      <c r="M4">
        <f>VLOOKUP($D4,'Hill of Fare'!$D$2:$H$51,5,0)</f>
        <v>1.0660000000000001</v>
      </c>
      <c r="N4">
        <f>VLOOKUP($D4,'Mither Tap'!$D$2:$H$70,5,0)</f>
        <v>1.2490000000000001</v>
      </c>
      <c r="O4" t="e">
        <f>VLOOKUP($D4,'Cheyne Hill'!$D$2:$H$59,5,0)</f>
        <v>#N/A</v>
      </c>
      <c r="P4">
        <f t="shared" si="0"/>
        <v>2</v>
      </c>
      <c r="Q4" t="str">
        <f t="shared" si="1"/>
        <v/>
      </c>
    </row>
    <row r="5" spans="3:17" ht="15" customHeight="1" x14ac:dyDescent="0.25">
      <c r="C5" s="8">
        <v>4</v>
      </c>
      <c r="D5" s="8" t="s">
        <v>154</v>
      </c>
      <c r="E5" s="8" t="s">
        <v>10</v>
      </c>
      <c r="F5" s="8" t="s">
        <v>11</v>
      </c>
      <c r="G5" s="9">
        <v>2.0162037037037037E-2</v>
      </c>
      <c r="H5" s="4">
        <v>1.071</v>
      </c>
      <c r="K5" t="e">
        <f>VLOOKUP($D5,Pressendye!$D$2:$H$49,5,0)</f>
        <v>#N/A</v>
      </c>
      <c r="L5" t="e">
        <f>VLOOKUP($D5,Scolty!$D$2:$H$60,5,0)</f>
        <v>#N/A</v>
      </c>
      <c r="M5">
        <f>VLOOKUP($D5,'Hill of Fare'!$D$2:$H$51,5,0)</f>
        <v>1.071</v>
      </c>
      <c r="N5" t="e">
        <f>VLOOKUP($D5,'Mither Tap'!$D$2:$H$70,5,0)</f>
        <v>#N/A</v>
      </c>
      <c r="O5" t="e">
        <f>VLOOKUP($D5,'Cheyne Hill'!$D$2:$H$59,5,0)</f>
        <v>#N/A</v>
      </c>
      <c r="P5">
        <f t="shared" si="0"/>
        <v>1</v>
      </c>
      <c r="Q5" t="str">
        <f t="shared" si="1"/>
        <v/>
      </c>
    </row>
    <row r="6" spans="3:17" ht="15" customHeight="1" x14ac:dyDescent="0.25">
      <c r="C6" s="8">
        <v>5</v>
      </c>
      <c r="D6" s="8" t="s">
        <v>50</v>
      </c>
      <c r="E6" s="8" t="s">
        <v>8</v>
      </c>
      <c r="F6" s="8" t="s">
        <v>11</v>
      </c>
      <c r="G6" s="9">
        <v>2.0659722222222222E-2</v>
      </c>
      <c r="H6" s="4">
        <v>1.0900000000000001</v>
      </c>
      <c r="K6">
        <f>VLOOKUP($D6,Pressendye!$D$2:$H$49,5,0)</f>
        <v>1.0900000000000001</v>
      </c>
      <c r="L6">
        <f>VLOOKUP($D6,Scolty!$D$2:$H$60,5,0)</f>
        <v>1.0900000000000001</v>
      </c>
      <c r="M6">
        <f>VLOOKUP($D6,'Hill of Fare'!$D$2:$H$51,5,0)</f>
        <v>1.0900000000000001</v>
      </c>
      <c r="N6" t="e">
        <f>VLOOKUP($D6,'Mither Tap'!$D$2:$H$70,5,0)</f>
        <v>#N/A</v>
      </c>
      <c r="O6" t="e">
        <f>VLOOKUP($D6,'Cheyne Hill'!$D$2:$H$59,5,0)</f>
        <v>#N/A</v>
      </c>
      <c r="P6">
        <f t="shared" si="0"/>
        <v>3</v>
      </c>
      <c r="Q6">
        <f t="shared" si="1"/>
        <v>1</v>
      </c>
    </row>
    <row r="7" spans="3:17" ht="15" customHeight="1" x14ac:dyDescent="0.25">
      <c r="C7" s="8">
        <v>6</v>
      </c>
      <c r="D7" s="8" t="s">
        <v>155</v>
      </c>
      <c r="E7" s="8" t="s">
        <v>12</v>
      </c>
      <c r="F7" s="8" t="s">
        <v>14</v>
      </c>
      <c r="G7" s="9">
        <v>2.0914351851851851E-2</v>
      </c>
      <c r="H7" s="4">
        <v>1.099</v>
      </c>
      <c r="K7" t="e">
        <f>VLOOKUP($D7,Pressendye!$D$2:$H$49,5,0)</f>
        <v>#N/A</v>
      </c>
      <c r="L7" t="e">
        <f>VLOOKUP($D7,Scolty!$D$2:$H$60,5,0)</f>
        <v>#N/A</v>
      </c>
      <c r="M7">
        <f>VLOOKUP($D7,'Hill of Fare'!$D$2:$H$51,5,0)</f>
        <v>1.099</v>
      </c>
      <c r="N7" t="e">
        <f>VLOOKUP($D7,'Mither Tap'!$D$2:$H$70,5,0)</f>
        <v>#N/A</v>
      </c>
      <c r="O7" t="e">
        <f>VLOOKUP($D7,'Cheyne Hill'!$D$2:$H$59,5,0)</f>
        <v>#N/A</v>
      </c>
      <c r="P7">
        <f t="shared" si="0"/>
        <v>1</v>
      </c>
      <c r="Q7" t="str">
        <f t="shared" si="1"/>
        <v/>
      </c>
    </row>
    <row r="8" spans="3:17" ht="15" customHeight="1" x14ac:dyDescent="0.25">
      <c r="C8" s="8">
        <v>7</v>
      </c>
      <c r="D8" s="8" t="s">
        <v>156</v>
      </c>
      <c r="E8" s="8" t="s">
        <v>82</v>
      </c>
      <c r="F8" s="8" t="s">
        <v>7</v>
      </c>
      <c r="G8" s="9">
        <v>2.1111111111111108E-2</v>
      </c>
      <c r="H8" s="4">
        <v>1.1060000000000001</v>
      </c>
      <c r="K8" t="e">
        <f>VLOOKUP($D8,Pressendye!$D$2:$H$49,5,0)</f>
        <v>#N/A</v>
      </c>
      <c r="L8" t="e">
        <f>VLOOKUP($D8,Scolty!$D$2:$H$60,5,0)</f>
        <v>#N/A</v>
      </c>
      <c r="M8">
        <f>VLOOKUP($D8,'Hill of Fare'!$D$2:$H$51,5,0)</f>
        <v>1.1060000000000001</v>
      </c>
      <c r="N8" t="e">
        <f>VLOOKUP($D8,'Mither Tap'!$D$2:$H$70,5,0)</f>
        <v>#N/A</v>
      </c>
      <c r="O8" t="e">
        <f>VLOOKUP($D8,'Cheyne Hill'!$D$2:$H$59,5,0)</f>
        <v>#N/A</v>
      </c>
      <c r="P8">
        <f t="shared" si="0"/>
        <v>1</v>
      </c>
      <c r="Q8" t="str">
        <f t="shared" si="1"/>
        <v/>
      </c>
    </row>
    <row r="9" spans="3:17" ht="15" customHeight="1" x14ac:dyDescent="0.25">
      <c r="C9" s="8">
        <v>8</v>
      </c>
      <c r="D9" s="8" t="s">
        <v>157</v>
      </c>
      <c r="E9" s="8" t="s">
        <v>135</v>
      </c>
      <c r="F9" s="8" t="s">
        <v>7</v>
      </c>
      <c r="G9" s="9">
        <v>2.1238425925925924E-2</v>
      </c>
      <c r="H9" s="4">
        <v>1.111</v>
      </c>
      <c r="K9" t="e">
        <f>VLOOKUP($D9,Pressendye!$D$2:$H$49,5,0)</f>
        <v>#N/A</v>
      </c>
      <c r="L9" t="e">
        <f>VLOOKUP($D9,Scolty!$D$2:$H$60,5,0)</f>
        <v>#N/A</v>
      </c>
      <c r="M9">
        <f>VLOOKUP($D9,'Hill of Fare'!$D$2:$H$51,5,0)</f>
        <v>1.111</v>
      </c>
      <c r="N9" t="e">
        <f>VLOOKUP($D9,'Mither Tap'!$D$2:$H$70,5,0)</f>
        <v>#N/A</v>
      </c>
      <c r="O9" t="e">
        <f>VLOOKUP($D9,'Cheyne Hill'!$D$2:$H$59,5,0)</f>
        <v>#N/A</v>
      </c>
      <c r="P9">
        <f t="shared" si="0"/>
        <v>1</v>
      </c>
      <c r="Q9" t="str">
        <f t="shared" si="1"/>
        <v/>
      </c>
    </row>
    <row r="10" spans="3:17" ht="15" customHeight="1" x14ac:dyDescent="0.25">
      <c r="C10" s="8">
        <v>9</v>
      </c>
      <c r="D10" s="8" t="s">
        <v>52</v>
      </c>
      <c r="E10" s="8" t="s">
        <v>8</v>
      </c>
      <c r="F10" s="8" t="s">
        <v>11</v>
      </c>
      <c r="G10" s="9">
        <v>2.1388888888888888E-2</v>
      </c>
      <c r="H10" s="4">
        <v>1.1120000000000001</v>
      </c>
      <c r="K10">
        <f>VLOOKUP($D10,Pressendye!$D$2:$H$49,5,0)</f>
        <v>1.113</v>
      </c>
      <c r="L10">
        <f>VLOOKUP($D10,Scolty!$D$2:$H$60,5,0)</f>
        <v>1.1180000000000001</v>
      </c>
      <c r="M10">
        <f>VLOOKUP($D10,'Hill of Fare'!$D$2:$H$51,5,0)</f>
        <v>1.1120000000000001</v>
      </c>
      <c r="N10">
        <f>VLOOKUP($D10,'Mither Tap'!$D$2:$H$70,5,0)</f>
        <v>1.266</v>
      </c>
      <c r="O10">
        <f>VLOOKUP($D10,'Cheyne Hill'!$D$2:$H$59,5,0)</f>
        <v>1.1579999999999999</v>
      </c>
      <c r="P10">
        <f t="shared" si="0"/>
        <v>5</v>
      </c>
      <c r="Q10">
        <f t="shared" si="1"/>
        <v>1</v>
      </c>
    </row>
    <row r="11" spans="3:17" ht="15" customHeight="1" x14ac:dyDescent="0.25">
      <c r="C11" s="8">
        <v>10</v>
      </c>
      <c r="D11" s="8" t="s">
        <v>158</v>
      </c>
      <c r="E11" s="8" t="s">
        <v>8</v>
      </c>
      <c r="F11" s="8" t="s">
        <v>7</v>
      </c>
      <c r="G11" s="9">
        <v>2.1527777777777781E-2</v>
      </c>
      <c r="H11" s="4">
        <v>1.1140000000000001</v>
      </c>
      <c r="K11" t="e">
        <f>VLOOKUP($D11,Pressendye!$D$2:$H$49,5,0)</f>
        <v>#N/A</v>
      </c>
      <c r="L11" t="e">
        <f>VLOOKUP($D11,Scolty!$D$2:$H$60,5,0)</f>
        <v>#N/A</v>
      </c>
      <c r="M11">
        <f>VLOOKUP($D11,'Hill of Fare'!$D$2:$H$51,5,0)</f>
        <v>1.1140000000000001</v>
      </c>
      <c r="N11" t="e">
        <f>VLOOKUP($D11,'Mither Tap'!$D$2:$H$70,5,0)</f>
        <v>#N/A</v>
      </c>
      <c r="O11" t="e">
        <f>VLOOKUP($D11,'Cheyne Hill'!$D$2:$H$59,5,0)</f>
        <v>#N/A</v>
      </c>
      <c r="P11">
        <f t="shared" si="0"/>
        <v>1</v>
      </c>
      <c r="Q11" t="str">
        <f t="shared" si="1"/>
        <v/>
      </c>
    </row>
    <row r="12" spans="3:17" ht="15" customHeight="1" x14ac:dyDescent="0.25">
      <c r="C12" s="8">
        <v>11</v>
      </c>
      <c r="D12" s="8" t="s">
        <v>159</v>
      </c>
      <c r="E12" s="8" t="s">
        <v>12</v>
      </c>
      <c r="F12" s="8" t="s">
        <v>7</v>
      </c>
      <c r="G12" s="9">
        <v>2.2210648148148149E-2</v>
      </c>
      <c r="H12" s="4">
        <v>1.135</v>
      </c>
      <c r="K12" t="e">
        <f>VLOOKUP($D12,Pressendye!$D$2:$H$49,5,0)</f>
        <v>#N/A</v>
      </c>
      <c r="L12" t="e">
        <f>VLOOKUP($D12,Scolty!$D$2:$H$60,5,0)</f>
        <v>#N/A</v>
      </c>
      <c r="M12">
        <f>VLOOKUP($D12,'Hill of Fare'!$D$2:$H$51,5,0)</f>
        <v>1.135</v>
      </c>
      <c r="N12" t="e">
        <f>VLOOKUP($D12,'Mither Tap'!$D$2:$H$70,5,0)</f>
        <v>#N/A</v>
      </c>
      <c r="O12" t="e">
        <f>VLOOKUP($D12,'Cheyne Hill'!$D$2:$H$59,5,0)</f>
        <v>#N/A</v>
      </c>
      <c r="P12">
        <f t="shared" si="0"/>
        <v>1</v>
      </c>
      <c r="Q12" t="str">
        <f t="shared" si="1"/>
        <v/>
      </c>
    </row>
    <row r="13" spans="3:17" ht="15" customHeight="1" x14ac:dyDescent="0.25">
      <c r="C13" s="8">
        <v>12</v>
      </c>
      <c r="D13" s="8" t="s">
        <v>111</v>
      </c>
      <c r="E13" s="8" t="s">
        <v>6</v>
      </c>
      <c r="F13" s="8" t="s">
        <v>7</v>
      </c>
      <c r="G13" s="9">
        <v>2.2905092592592591E-2</v>
      </c>
      <c r="H13" s="4">
        <v>1.1359999999999999</v>
      </c>
      <c r="K13" t="e">
        <f>VLOOKUP($D13,Pressendye!$D$2:$H$49,5,0)</f>
        <v>#N/A</v>
      </c>
      <c r="L13">
        <f>VLOOKUP($D13,Scolty!$D$2:$H$60,5,0)</f>
        <v>1.1890000000000001</v>
      </c>
      <c r="M13">
        <f>VLOOKUP($D13,'Hill of Fare'!$D$2:$H$51,5,0)</f>
        <v>1.1359999999999999</v>
      </c>
      <c r="N13" t="e">
        <f>VLOOKUP($D13,'Mither Tap'!$D$2:$H$70,5,0)</f>
        <v>#N/A</v>
      </c>
      <c r="O13" t="e">
        <f>VLOOKUP($D13,'Cheyne Hill'!$D$2:$H$59,5,0)</f>
        <v>#N/A</v>
      </c>
      <c r="P13">
        <f t="shared" si="0"/>
        <v>2</v>
      </c>
      <c r="Q13" t="str">
        <f t="shared" si="1"/>
        <v/>
      </c>
    </row>
    <row r="14" spans="3:17" ht="15" customHeight="1" x14ac:dyDescent="0.25">
      <c r="C14" s="8">
        <v>13</v>
      </c>
      <c r="D14" s="8" t="s">
        <v>160</v>
      </c>
      <c r="E14" s="8" t="s">
        <v>6</v>
      </c>
      <c r="F14" s="8" t="s">
        <v>7</v>
      </c>
      <c r="G14" s="9">
        <v>2.3252314814814812E-2</v>
      </c>
      <c r="H14" s="4">
        <v>1.139</v>
      </c>
      <c r="K14" t="e">
        <f>VLOOKUP($D14,Pressendye!$D$2:$H$49,5,0)</f>
        <v>#N/A</v>
      </c>
      <c r="L14" t="e">
        <f>VLOOKUP($D14,Scolty!$D$2:$H$60,5,0)</f>
        <v>#N/A</v>
      </c>
      <c r="M14">
        <f>VLOOKUP($D14,'Hill of Fare'!$D$2:$H$51,5,0)</f>
        <v>1.139</v>
      </c>
      <c r="N14" t="e">
        <f>VLOOKUP($D14,'Mither Tap'!$D$2:$H$70,5,0)</f>
        <v>#N/A</v>
      </c>
      <c r="O14" t="e">
        <f>VLOOKUP($D14,'Cheyne Hill'!$D$2:$H$59,5,0)</f>
        <v>#N/A</v>
      </c>
      <c r="P14">
        <f t="shared" si="0"/>
        <v>1</v>
      </c>
      <c r="Q14" t="str">
        <f t="shared" si="1"/>
        <v/>
      </c>
    </row>
    <row r="15" spans="3:17" ht="15" customHeight="1" x14ac:dyDescent="0.25">
      <c r="C15" s="8">
        <v>14</v>
      </c>
      <c r="D15" s="8" t="s">
        <v>161</v>
      </c>
      <c r="E15" s="8" t="s">
        <v>25</v>
      </c>
      <c r="F15" s="8" t="s">
        <v>7</v>
      </c>
      <c r="G15" s="9">
        <v>2.3310185185185187E-2</v>
      </c>
      <c r="H15" s="4">
        <v>1.1419999999999999</v>
      </c>
      <c r="K15" t="e">
        <f>VLOOKUP($D15,Pressendye!$D$2:$H$49,5,0)</f>
        <v>#N/A</v>
      </c>
      <c r="L15" t="e">
        <f>VLOOKUP($D15,Scolty!$D$2:$H$60,5,0)</f>
        <v>#N/A</v>
      </c>
      <c r="M15">
        <f>VLOOKUP($D15,'Hill of Fare'!$D$2:$H$51,5,0)</f>
        <v>1.1419999999999999</v>
      </c>
      <c r="N15" t="e">
        <f>VLOOKUP($D15,'Mither Tap'!$D$2:$H$70,5,0)</f>
        <v>#N/A</v>
      </c>
      <c r="O15" t="e">
        <f>VLOOKUP($D15,'Cheyne Hill'!$D$2:$H$59,5,0)</f>
        <v>#N/A</v>
      </c>
      <c r="P15">
        <f t="shared" si="0"/>
        <v>1</v>
      </c>
      <c r="Q15" t="str">
        <f t="shared" si="1"/>
        <v/>
      </c>
    </row>
    <row r="16" spans="3:17" ht="15" customHeight="1" x14ac:dyDescent="0.25">
      <c r="C16" s="8">
        <v>15</v>
      </c>
      <c r="D16" s="8" t="s">
        <v>115</v>
      </c>
      <c r="E16" s="8" t="s">
        <v>12</v>
      </c>
      <c r="F16" s="8" t="s">
        <v>14</v>
      </c>
      <c r="G16" s="9">
        <v>2.342592592592593E-2</v>
      </c>
      <c r="H16" s="4">
        <v>1.1459999999999999</v>
      </c>
      <c r="K16" t="e">
        <f>VLOOKUP($D16,Pressendye!$D$2:$H$49,5,0)</f>
        <v>#N/A</v>
      </c>
      <c r="L16">
        <f>VLOOKUP($D16,Scolty!$D$2:$H$60,5,0)</f>
        <v>1.22</v>
      </c>
      <c r="M16">
        <f>VLOOKUP($D16,'Hill of Fare'!$D$2:$H$51,5,0)</f>
        <v>1.1459999999999999</v>
      </c>
      <c r="N16">
        <f>VLOOKUP($D16,'Mither Tap'!$D$2:$H$70,5,0)</f>
        <v>1.3129999999999999</v>
      </c>
      <c r="O16" t="e">
        <f>VLOOKUP($D16,'Cheyne Hill'!$D$2:$H$59,5,0)</f>
        <v>#N/A</v>
      </c>
      <c r="P16">
        <f t="shared" si="0"/>
        <v>3</v>
      </c>
      <c r="Q16">
        <f t="shared" si="1"/>
        <v>1</v>
      </c>
    </row>
    <row r="17" spans="3:17" ht="15" customHeight="1" x14ac:dyDescent="0.25">
      <c r="C17" s="8">
        <v>16</v>
      </c>
      <c r="D17" s="8" t="s">
        <v>75</v>
      </c>
      <c r="E17" s="8" t="s">
        <v>8</v>
      </c>
      <c r="F17" s="8" t="s">
        <v>11</v>
      </c>
      <c r="G17" s="9">
        <v>2.3495370370370371E-2</v>
      </c>
      <c r="H17" s="4">
        <v>1.1519999999999999</v>
      </c>
      <c r="K17">
        <f>VLOOKUP($D17,Pressendye!$D$2:$H$49,5,0)</f>
        <v>1.2629999999999999</v>
      </c>
      <c r="L17">
        <f>VLOOKUP($D17,Scolty!$D$2:$H$60,5,0)</f>
        <v>1.2769999999999999</v>
      </c>
      <c r="M17">
        <f>VLOOKUP($D17,'Hill of Fare'!$D$2:$H$51,5,0)</f>
        <v>1.1519999999999999</v>
      </c>
      <c r="N17">
        <f>VLOOKUP($D17,'Mither Tap'!$D$2:$H$70,5,0)</f>
        <v>1.343</v>
      </c>
      <c r="O17" t="e">
        <f>VLOOKUP($D17,'Cheyne Hill'!$D$2:$H$59,5,0)</f>
        <v>#N/A</v>
      </c>
      <c r="P17">
        <f t="shared" si="0"/>
        <v>4</v>
      </c>
      <c r="Q17">
        <f t="shared" si="1"/>
        <v>1</v>
      </c>
    </row>
    <row r="18" spans="3:17" ht="15" customHeight="1" x14ac:dyDescent="0.25">
      <c r="C18" s="8">
        <v>17</v>
      </c>
      <c r="D18" s="8" t="s">
        <v>68</v>
      </c>
      <c r="E18" s="8" t="s">
        <v>135</v>
      </c>
      <c r="F18" s="8" t="s">
        <v>7</v>
      </c>
      <c r="G18" s="9">
        <v>2.3587962962962963E-2</v>
      </c>
      <c r="H18" s="4">
        <v>1.163</v>
      </c>
      <c r="K18">
        <f>VLOOKUP($D18,Pressendye!$D$2:$H$49,5,0)</f>
        <v>1.218</v>
      </c>
      <c r="L18" t="e">
        <f>VLOOKUP($D18,Scolty!$D$2:$H$60,5,0)</f>
        <v>#N/A</v>
      </c>
      <c r="M18">
        <f>VLOOKUP($D18,'Hill of Fare'!$D$2:$H$51,5,0)</f>
        <v>1.163</v>
      </c>
      <c r="N18">
        <f>VLOOKUP($D18,'Mither Tap'!$D$2:$H$70,5,0)</f>
        <v>1.3939999999999999</v>
      </c>
      <c r="O18" t="e">
        <f>VLOOKUP($D18,'Cheyne Hill'!$D$2:$H$59,5,0)</f>
        <v>#N/A</v>
      </c>
      <c r="P18">
        <f t="shared" si="0"/>
        <v>3</v>
      </c>
      <c r="Q18">
        <f t="shared" si="1"/>
        <v>1</v>
      </c>
    </row>
    <row r="19" spans="3:17" ht="15" customHeight="1" x14ac:dyDescent="0.25">
      <c r="C19" s="8">
        <v>18</v>
      </c>
      <c r="D19" s="8" t="s">
        <v>162</v>
      </c>
      <c r="E19" s="8" t="s">
        <v>82</v>
      </c>
      <c r="F19" s="8" t="s">
        <v>7</v>
      </c>
      <c r="G19" s="9">
        <v>2.3622685185185188E-2</v>
      </c>
      <c r="H19" s="4">
        <v>1.1779999999999999</v>
      </c>
      <c r="K19" t="e">
        <f>VLOOKUP($D19,Pressendye!$D$2:$H$49,5,0)</f>
        <v>#N/A</v>
      </c>
      <c r="L19" t="e">
        <f>VLOOKUP($D19,Scolty!$D$2:$H$60,5,0)</f>
        <v>#N/A</v>
      </c>
      <c r="M19">
        <f>VLOOKUP($D19,'Hill of Fare'!$D$2:$H$51,5,0)</f>
        <v>1.1779999999999999</v>
      </c>
      <c r="N19" t="e">
        <f>VLOOKUP($D19,'Mither Tap'!$D$2:$H$70,5,0)</f>
        <v>#N/A</v>
      </c>
      <c r="O19">
        <f>VLOOKUP($D19,'Cheyne Hill'!$D$2:$H$59,5,0)</f>
        <v>1.2230000000000001</v>
      </c>
      <c r="P19">
        <f t="shared" si="0"/>
        <v>2</v>
      </c>
      <c r="Q19" t="str">
        <f t="shared" si="1"/>
        <v/>
      </c>
    </row>
    <row r="20" spans="3:17" ht="15" customHeight="1" x14ac:dyDescent="0.25">
      <c r="C20" s="8">
        <v>19</v>
      </c>
      <c r="D20" s="8" t="s">
        <v>163</v>
      </c>
      <c r="E20" s="8" t="s">
        <v>8</v>
      </c>
      <c r="F20" s="8" t="s">
        <v>11</v>
      </c>
      <c r="G20" s="9">
        <v>2.3981481481481479E-2</v>
      </c>
      <c r="H20" s="4">
        <v>1.179</v>
      </c>
      <c r="K20" t="e">
        <f>VLOOKUP($D20,Pressendye!$D$2:$H$49,5,0)</f>
        <v>#N/A</v>
      </c>
      <c r="L20" t="e">
        <f>VLOOKUP($D20,Scolty!$D$2:$H$60,5,0)</f>
        <v>#N/A</v>
      </c>
      <c r="M20">
        <f>VLOOKUP($D20,'Hill of Fare'!$D$2:$H$51,5,0)</f>
        <v>1.179</v>
      </c>
      <c r="N20" t="e">
        <f>VLOOKUP($D20,'Mither Tap'!$D$2:$H$70,5,0)</f>
        <v>#N/A</v>
      </c>
      <c r="O20" t="e">
        <f>VLOOKUP($D20,'Cheyne Hill'!$D$2:$H$59,5,0)</f>
        <v>#N/A</v>
      </c>
      <c r="P20">
        <f t="shared" si="0"/>
        <v>1</v>
      </c>
      <c r="Q20" t="str">
        <f t="shared" si="1"/>
        <v/>
      </c>
    </row>
    <row r="21" spans="3:17" ht="15" customHeight="1" x14ac:dyDescent="0.25">
      <c r="C21" s="8">
        <v>20</v>
      </c>
      <c r="D21" s="8" t="s">
        <v>67</v>
      </c>
      <c r="E21" s="8" t="s">
        <v>9</v>
      </c>
      <c r="F21" s="8" t="s">
        <v>11</v>
      </c>
      <c r="G21" s="9">
        <v>2.417824074074074E-2</v>
      </c>
      <c r="H21" s="4">
        <v>1.18</v>
      </c>
      <c r="K21">
        <f>VLOOKUP($D21,Pressendye!$D$2:$H$49,5,0)</f>
        <v>1.2130000000000001</v>
      </c>
      <c r="L21">
        <f>VLOOKUP($D21,Scolty!$D$2:$H$60,5,0)</f>
        <v>1.284</v>
      </c>
      <c r="M21">
        <f>VLOOKUP($D21,'Hill of Fare'!$D$2:$H$51,5,0)</f>
        <v>1.18</v>
      </c>
      <c r="N21" t="e">
        <f>VLOOKUP($D21,'Mither Tap'!$D$2:$H$70,5,0)</f>
        <v>#N/A</v>
      </c>
      <c r="O21">
        <f>VLOOKUP($D21,'Cheyne Hill'!$D$2:$H$59,5,0)</f>
        <v>1.2529999999999999</v>
      </c>
      <c r="P21">
        <f t="shared" si="0"/>
        <v>4</v>
      </c>
      <c r="Q21">
        <f t="shared" si="1"/>
        <v>1</v>
      </c>
    </row>
    <row r="22" spans="3:17" ht="15" customHeight="1" x14ac:dyDescent="0.25">
      <c r="C22" s="8">
        <v>21</v>
      </c>
      <c r="D22" s="8" t="s">
        <v>64</v>
      </c>
      <c r="E22" s="8" t="s">
        <v>8</v>
      </c>
      <c r="F22" s="8" t="s">
        <v>15</v>
      </c>
      <c r="G22" s="9">
        <v>2.4537037037037038E-2</v>
      </c>
      <c r="H22" s="4">
        <v>1.1819999999999999</v>
      </c>
      <c r="K22">
        <f>VLOOKUP($D22,Pressendye!$D$2:$H$49,5,0)</f>
        <v>1.1850000000000001</v>
      </c>
      <c r="L22">
        <f>VLOOKUP($D22,Scolty!$D$2:$H$60,5,0)</f>
        <v>1.1850000000000001</v>
      </c>
      <c r="M22">
        <f>VLOOKUP($D22,'Hill of Fare'!$D$2:$H$51,5,0)</f>
        <v>1.1819999999999999</v>
      </c>
      <c r="N22" t="e">
        <f>VLOOKUP($D22,'Mither Tap'!$D$2:$H$70,5,0)</f>
        <v>#N/A</v>
      </c>
      <c r="O22" t="e">
        <f>VLOOKUP($D22,'Cheyne Hill'!$D$2:$H$59,5,0)</f>
        <v>#N/A</v>
      </c>
      <c r="P22">
        <f t="shared" si="0"/>
        <v>3</v>
      </c>
      <c r="Q22">
        <f t="shared" si="1"/>
        <v>1</v>
      </c>
    </row>
    <row r="23" spans="3:17" ht="15" customHeight="1" x14ac:dyDescent="0.25">
      <c r="C23" s="8">
        <v>22</v>
      </c>
      <c r="D23" s="8" t="s">
        <v>164</v>
      </c>
      <c r="E23" s="8" t="s">
        <v>9</v>
      </c>
      <c r="F23" s="8" t="s">
        <v>7</v>
      </c>
      <c r="G23" s="9">
        <v>2.5034722222222222E-2</v>
      </c>
      <c r="H23" s="4">
        <v>1.194</v>
      </c>
      <c r="K23" t="e">
        <f>VLOOKUP($D23,Pressendye!$D$2:$H$49,5,0)</f>
        <v>#N/A</v>
      </c>
      <c r="L23" t="e">
        <f>VLOOKUP($D23,Scolty!$D$2:$H$60,5,0)</f>
        <v>#N/A</v>
      </c>
      <c r="M23">
        <f>VLOOKUP($D23,'Hill of Fare'!$D$2:$H$51,5,0)</f>
        <v>1.194</v>
      </c>
      <c r="N23" t="e">
        <f>VLOOKUP($D23,'Mither Tap'!$D$2:$H$70,5,0)</f>
        <v>#N/A</v>
      </c>
      <c r="O23" t="e">
        <f>VLOOKUP($D23,'Cheyne Hill'!$D$2:$H$59,5,0)</f>
        <v>#N/A</v>
      </c>
      <c r="P23">
        <f t="shared" si="0"/>
        <v>1</v>
      </c>
      <c r="Q23" t="str">
        <f t="shared" si="1"/>
        <v/>
      </c>
    </row>
    <row r="24" spans="3:17" ht="15" customHeight="1" x14ac:dyDescent="0.25">
      <c r="C24" s="8">
        <v>23</v>
      </c>
      <c r="D24" s="8" t="s">
        <v>118</v>
      </c>
      <c r="E24" s="8" t="s">
        <v>12</v>
      </c>
      <c r="F24" s="8" t="s">
        <v>15</v>
      </c>
      <c r="G24" s="9">
        <v>2.5069444444444446E-2</v>
      </c>
      <c r="H24" s="4">
        <v>1.202</v>
      </c>
      <c r="K24" t="e">
        <f>VLOOKUP($D24,Pressendye!$D$2:$H$49,5,0)</f>
        <v>#N/A</v>
      </c>
      <c r="L24">
        <f>VLOOKUP($D24,Scolty!$D$2:$H$60,5,0)</f>
        <v>1.242</v>
      </c>
      <c r="M24">
        <f>VLOOKUP($D24,'Hill of Fare'!$D$2:$H$51,5,0)</f>
        <v>1.202</v>
      </c>
      <c r="N24">
        <f>VLOOKUP($D24,'Mither Tap'!$D$2:$H$70,5,0)</f>
        <v>1.427</v>
      </c>
      <c r="O24">
        <f>VLOOKUP($D24,'Cheyne Hill'!$D$2:$H$59,5,0)</f>
        <v>1.306</v>
      </c>
      <c r="P24">
        <f t="shared" si="0"/>
        <v>4</v>
      </c>
      <c r="Q24">
        <f t="shared" si="1"/>
        <v>1</v>
      </c>
    </row>
    <row r="25" spans="3:17" ht="15" customHeight="1" x14ac:dyDescent="0.25">
      <c r="C25" s="8">
        <v>24</v>
      </c>
      <c r="D25" s="8" t="s">
        <v>165</v>
      </c>
      <c r="E25" s="8" t="s">
        <v>166</v>
      </c>
      <c r="F25" s="8" t="s">
        <v>21</v>
      </c>
      <c r="G25" s="9">
        <v>2.5138888888888891E-2</v>
      </c>
      <c r="H25" s="4">
        <v>1.2030000000000001</v>
      </c>
      <c r="K25" t="e">
        <f>VLOOKUP($D25,Pressendye!$D$2:$H$49,5,0)</f>
        <v>#N/A</v>
      </c>
      <c r="L25" t="e">
        <f>VLOOKUP($D25,Scolty!$D$2:$H$60,5,0)</f>
        <v>#N/A</v>
      </c>
      <c r="M25">
        <f>VLOOKUP($D25,'Hill of Fare'!$D$2:$H$51,5,0)</f>
        <v>1.2030000000000001</v>
      </c>
      <c r="N25" t="e">
        <f>VLOOKUP($D25,'Mither Tap'!$D$2:$H$70,5,0)</f>
        <v>#N/A</v>
      </c>
      <c r="O25" t="e">
        <f>VLOOKUP($D25,'Cheyne Hill'!$D$2:$H$59,5,0)</f>
        <v>#N/A</v>
      </c>
      <c r="P25">
        <f t="shared" si="0"/>
        <v>1</v>
      </c>
      <c r="Q25" t="str">
        <f t="shared" si="1"/>
        <v/>
      </c>
    </row>
    <row r="26" spans="3:17" ht="15" customHeight="1" x14ac:dyDescent="0.25">
      <c r="C26" s="8">
        <v>25</v>
      </c>
      <c r="D26" s="8" t="s">
        <v>86</v>
      </c>
      <c r="E26" s="8" t="s">
        <v>12</v>
      </c>
      <c r="F26" s="8" t="s">
        <v>14</v>
      </c>
      <c r="G26" s="9">
        <v>2.5173611111111108E-2</v>
      </c>
      <c r="H26" s="4">
        <v>1.208</v>
      </c>
      <c r="K26">
        <f>VLOOKUP($D26,Pressendye!$D$2:$H$49,5,0)</f>
        <v>1.3380000000000001</v>
      </c>
      <c r="L26" t="e">
        <f>VLOOKUP($D26,Scolty!$D$2:$H$60,5,0)</f>
        <v>#N/A</v>
      </c>
      <c r="M26">
        <f>VLOOKUP($D26,'Hill of Fare'!$D$2:$H$51,5,0)</f>
        <v>1.208</v>
      </c>
      <c r="N26" t="e">
        <f>VLOOKUP($D26,'Mither Tap'!$D$2:$H$70,5,0)</f>
        <v>#N/A</v>
      </c>
      <c r="O26">
        <f>VLOOKUP($D26,'Cheyne Hill'!$D$2:$H$59,5,0)</f>
        <v>1.254</v>
      </c>
      <c r="P26">
        <f t="shared" si="0"/>
        <v>3</v>
      </c>
      <c r="Q26">
        <f t="shared" si="1"/>
        <v>1</v>
      </c>
    </row>
    <row r="27" spans="3:17" ht="15" customHeight="1" x14ac:dyDescent="0.25">
      <c r="C27" s="8">
        <v>26</v>
      </c>
      <c r="D27" s="8" t="s">
        <v>76</v>
      </c>
      <c r="E27" s="8" t="s">
        <v>8</v>
      </c>
      <c r="F27" s="8" t="s">
        <v>21</v>
      </c>
      <c r="G27" s="9">
        <v>2.5185185185185185E-2</v>
      </c>
      <c r="H27" s="4">
        <v>1.2210000000000001</v>
      </c>
      <c r="K27">
        <f>VLOOKUP($D27,Pressendye!$D$2:$H$49,5,0)</f>
        <v>1.2769999999999999</v>
      </c>
      <c r="L27">
        <f>VLOOKUP($D27,Scolty!$D$2:$H$60,5,0)</f>
        <v>1.3080000000000001</v>
      </c>
      <c r="M27">
        <f>VLOOKUP($D27,'Hill of Fare'!$D$2:$H$51,5,0)</f>
        <v>1.2210000000000001</v>
      </c>
      <c r="N27">
        <f>VLOOKUP($D27,'Mither Tap'!$D$2:$H$70,5,0)</f>
        <v>1.4279999999999999</v>
      </c>
      <c r="O27" t="e">
        <f>VLOOKUP($D27,'Cheyne Hill'!$D$2:$H$59,5,0)</f>
        <v>#N/A</v>
      </c>
      <c r="P27">
        <f t="shared" si="0"/>
        <v>4</v>
      </c>
      <c r="Q27">
        <f t="shared" si="1"/>
        <v>1</v>
      </c>
    </row>
    <row r="28" spans="3:17" ht="15" customHeight="1" x14ac:dyDescent="0.25">
      <c r="C28" s="8">
        <v>27</v>
      </c>
      <c r="D28" s="8" t="s">
        <v>79</v>
      </c>
      <c r="E28" s="8" t="s">
        <v>167</v>
      </c>
      <c r="F28" s="8" t="s">
        <v>14</v>
      </c>
      <c r="G28" s="9">
        <v>2.539351851851852E-2</v>
      </c>
      <c r="H28" s="4">
        <v>1.2230000000000001</v>
      </c>
      <c r="K28">
        <f>VLOOKUP($D28,Pressendye!$D$2:$H$49,5,0)</f>
        <v>1.3080000000000001</v>
      </c>
      <c r="L28" t="e">
        <f>VLOOKUP($D28,Scolty!$D$2:$H$60,5,0)</f>
        <v>#N/A</v>
      </c>
      <c r="M28">
        <f>VLOOKUP($D28,'Hill of Fare'!$D$2:$H$51,5,0)</f>
        <v>1.2230000000000001</v>
      </c>
      <c r="N28" t="e">
        <f>VLOOKUP($D28,'Mither Tap'!$D$2:$H$70,5,0)</f>
        <v>#N/A</v>
      </c>
      <c r="O28">
        <f>VLOOKUP($D28,'Cheyne Hill'!$D$2:$H$59,5,0)</f>
        <v>1.3460000000000001</v>
      </c>
      <c r="P28">
        <f t="shared" si="0"/>
        <v>3</v>
      </c>
      <c r="Q28">
        <f t="shared" si="1"/>
        <v>1</v>
      </c>
    </row>
    <row r="29" spans="3:17" ht="15" customHeight="1" x14ac:dyDescent="0.25">
      <c r="C29" s="8">
        <v>28</v>
      </c>
      <c r="D29" s="8" t="s">
        <v>168</v>
      </c>
      <c r="E29" s="8" t="s">
        <v>25</v>
      </c>
      <c r="F29" s="8" t="s">
        <v>7</v>
      </c>
      <c r="G29" s="9">
        <v>2.5428240740740741E-2</v>
      </c>
      <c r="H29" s="4">
        <v>1.224</v>
      </c>
      <c r="K29" t="e">
        <f>VLOOKUP($D29,Pressendye!$D$2:$H$49,5,0)</f>
        <v>#N/A</v>
      </c>
      <c r="L29" t="e">
        <f>VLOOKUP($D29,Scolty!$D$2:$H$60,5,0)</f>
        <v>#N/A</v>
      </c>
      <c r="M29">
        <f>VLOOKUP($D29,'Hill of Fare'!$D$2:$H$51,5,0)</f>
        <v>1.224</v>
      </c>
      <c r="N29" t="e">
        <f>VLOOKUP($D29,'Mither Tap'!$D$2:$H$70,5,0)</f>
        <v>#N/A</v>
      </c>
      <c r="O29" t="e">
        <f>VLOOKUP($D29,'Cheyne Hill'!$D$2:$H$59,5,0)</f>
        <v>#N/A</v>
      </c>
      <c r="P29">
        <f t="shared" si="0"/>
        <v>1</v>
      </c>
      <c r="Q29" t="str">
        <f t="shared" si="1"/>
        <v/>
      </c>
    </row>
    <row r="30" spans="3:17" ht="15" customHeight="1" x14ac:dyDescent="0.25">
      <c r="C30" s="8">
        <v>29</v>
      </c>
      <c r="D30" s="8" t="s">
        <v>169</v>
      </c>
      <c r="E30" s="8" t="s">
        <v>8</v>
      </c>
      <c r="F30" s="8" t="s">
        <v>7</v>
      </c>
      <c r="G30" s="9">
        <v>2.5462962962962962E-2</v>
      </c>
      <c r="H30" s="4">
        <v>1.2290000000000001</v>
      </c>
      <c r="K30" t="e">
        <f>VLOOKUP($D30,Pressendye!$D$2:$H$49,5,0)</f>
        <v>#N/A</v>
      </c>
      <c r="L30" t="e">
        <f>VLOOKUP($D30,Scolty!$D$2:$H$60,5,0)</f>
        <v>#N/A</v>
      </c>
      <c r="M30">
        <f>VLOOKUP($D30,'Hill of Fare'!$D$2:$H$51,5,0)</f>
        <v>1.2290000000000001</v>
      </c>
      <c r="N30" t="e">
        <f>VLOOKUP($D30,'Mither Tap'!$D$2:$H$70,5,0)</f>
        <v>#N/A</v>
      </c>
      <c r="O30">
        <f>VLOOKUP($D30,'Cheyne Hill'!$D$2:$H$59,5,0)</f>
        <v>1.284</v>
      </c>
      <c r="P30">
        <f t="shared" si="0"/>
        <v>2</v>
      </c>
      <c r="Q30" t="str">
        <f t="shared" si="1"/>
        <v/>
      </c>
    </row>
    <row r="31" spans="3:17" ht="15" customHeight="1" x14ac:dyDescent="0.25">
      <c r="C31" s="8">
        <v>30</v>
      </c>
      <c r="D31" s="8" t="s">
        <v>170</v>
      </c>
      <c r="E31" s="8" t="s">
        <v>12</v>
      </c>
      <c r="F31" s="8" t="s">
        <v>15</v>
      </c>
      <c r="G31" s="9">
        <v>2.5520833333333336E-2</v>
      </c>
      <c r="H31" s="4">
        <v>1.2350000000000001</v>
      </c>
      <c r="K31" t="e">
        <f>VLOOKUP($D31,Pressendye!$D$2:$H$49,5,0)</f>
        <v>#N/A</v>
      </c>
      <c r="L31" t="e">
        <f>VLOOKUP($D31,Scolty!$D$2:$H$60,5,0)</f>
        <v>#N/A</v>
      </c>
      <c r="M31">
        <f>VLOOKUP($D31,'Hill of Fare'!$D$2:$H$51,5,0)</f>
        <v>1.2350000000000001</v>
      </c>
      <c r="N31" t="e">
        <f>VLOOKUP($D31,'Mither Tap'!$D$2:$H$70,5,0)</f>
        <v>#N/A</v>
      </c>
      <c r="O31">
        <f>VLOOKUP($D31,'Cheyne Hill'!$D$2:$H$59,5,0)</f>
        <v>1.3140000000000001</v>
      </c>
      <c r="P31">
        <f t="shared" si="0"/>
        <v>2</v>
      </c>
      <c r="Q31" t="str">
        <f t="shared" si="1"/>
        <v/>
      </c>
    </row>
    <row r="32" spans="3:17" ht="15" customHeight="1" x14ac:dyDescent="0.25">
      <c r="C32" s="8">
        <v>31</v>
      </c>
      <c r="D32" s="8" t="s">
        <v>171</v>
      </c>
      <c r="E32" s="8" t="s">
        <v>8</v>
      </c>
      <c r="F32" s="8" t="s">
        <v>11</v>
      </c>
      <c r="G32" s="9">
        <v>2.5532407407407406E-2</v>
      </c>
      <c r="H32" s="4">
        <v>1.2509999999999999</v>
      </c>
      <c r="K32" t="e">
        <f>VLOOKUP($D32,Pressendye!$D$2:$H$49,5,0)</f>
        <v>#N/A</v>
      </c>
      <c r="L32" t="e">
        <f>VLOOKUP($D32,Scolty!$D$2:$H$60,5,0)</f>
        <v>#N/A</v>
      </c>
      <c r="M32">
        <f>VLOOKUP($D32,'Hill of Fare'!$D$2:$H$51,5,0)</f>
        <v>1.2509999999999999</v>
      </c>
      <c r="N32">
        <f>VLOOKUP($D32,'Mither Tap'!$D$2:$H$70,5,0)</f>
        <v>1.4219999999999999</v>
      </c>
      <c r="O32" t="e">
        <f>VLOOKUP($D32,'Cheyne Hill'!$D$2:$H$59,5,0)</f>
        <v>#N/A</v>
      </c>
      <c r="P32">
        <f t="shared" si="0"/>
        <v>2</v>
      </c>
      <c r="Q32" t="str">
        <f t="shared" si="1"/>
        <v/>
      </c>
    </row>
    <row r="33" spans="3:17" ht="15" customHeight="1" x14ac:dyDescent="0.25">
      <c r="C33" s="8">
        <v>32</v>
      </c>
      <c r="D33" s="8" t="s">
        <v>172</v>
      </c>
      <c r="E33" s="8" t="s">
        <v>12</v>
      </c>
      <c r="F33" s="8" t="s">
        <v>21</v>
      </c>
      <c r="G33" s="9">
        <v>2.5613425925925925E-2</v>
      </c>
      <c r="H33" s="4">
        <v>1.252</v>
      </c>
      <c r="K33" t="e">
        <f>VLOOKUP($D33,Pressendye!$D$2:$H$49,5,0)</f>
        <v>#N/A</v>
      </c>
      <c r="L33" t="e">
        <f>VLOOKUP($D33,Scolty!$D$2:$H$60,5,0)</f>
        <v>#N/A</v>
      </c>
      <c r="M33">
        <f>VLOOKUP($D33,'Hill of Fare'!$D$2:$H$51,5,0)</f>
        <v>1.252</v>
      </c>
      <c r="N33" t="e">
        <f>VLOOKUP($D33,'Mither Tap'!$D$2:$H$70,5,0)</f>
        <v>#N/A</v>
      </c>
      <c r="O33" t="e">
        <f>VLOOKUP($D33,'Cheyne Hill'!$D$2:$H$59,5,0)</f>
        <v>#N/A</v>
      </c>
      <c r="P33">
        <f t="shared" si="0"/>
        <v>1</v>
      </c>
      <c r="Q33" t="str">
        <f t="shared" si="1"/>
        <v/>
      </c>
    </row>
    <row r="34" spans="3:17" ht="15" customHeight="1" x14ac:dyDescent="0.25">
      <c r="C34" s="8">
        <v>33</v>
      </c>
      <c r="D34" s="8" t="s">
        <v>72</v>
      </c>
      <c r="E34" s="8" t="s">
        <v>135</v>
      </c>
      <c r="F34" s="8" t="s">
        <v>14</v>
      </c>
      <c r="G34" s="9">
        <v>2.5717592592592594E-2</v>
      </c>
      <c r="H34" s="4">
        <v>1.254</v>
      </c>
      <c r="K34">
        <f>VLOOKUP($D34,Pressendye!$D$2:$H$49,5,0)</f>
        <v>1.242</v>
      </c>
      <c r="L34" t="e">
        <f>VLOOKUP($D34,Scolty!$D$2:$H$60,5,0)</f>
        <v>#N/A</v>
      </c>
      <c r="M34">
        <f>VLOOKUP($D34,'Hill of Fare'!$D$2:$H$51,5,0)</f>
        <v>1.254</v>
      </c>
      <c r="N34" t="e">
        <f>VLOOKUP($D34,'Mither Tap'!$D$2:$H$70,5,0)</f>
        <v>#N/A</v>
      </c>
      <c r="O34">
        <f>VLOOKUP($D34,'Cheyne Hill'!$D$2:$H$59,5,0)</f>
        <v>1.2789999999999999</v>
      </c>
      <c r="P34">
        <f t="shared" ref="P34:P51" si="2">COUNT(K34:O34)</f>
        <v>3</v>
      </c>
      <c r="Q34">
        <f t="shared" si="1"/>
        <v>1</v>
      </c>
    </row>
    <row r="35" spans="3:17" ht="15" customHeight="1" x14ac:dyDescent="0.25">
      <c r="C35" s="8">
        <v>34</v>
      </c>
      <c r="D35" s="8" t="s">
        <v>132</v>
      </c>
      <c r="E35" s="8" t="s">
        <v>173</v>
      </c>
      <c r="F35" s="8" t="s">
        <v>21</v>
      </c>
      <c r="G35" s="9">
        <v>2.6527777777777779E-2</v>
      </c>
      <c r="H35" s="4">
        <v>1.256</v>
      </c>
      <c r="K35" t="e">
        <f>VLOOKUP($D35,Pressendye!$D$2:$H$49,5,0)</f>
        <v>#N/A</v>
      </c>
      <c r="L35">
        <f>VLOOKUP($D35,Scolty!$D$2:$H$60,5,0)</f>
        <v>1.387</v>
      </c>
      <c r="M35">
        <f>VLOOKUP($D35,'Hill of Fare'!$D$2:$H$51,5,0)</f>
        <v>1.256</v>
      </c>
      <c r="N35">
        <f>VLOOKUP($D35,'Mither Tap'!$D$2:$H$70,5,0)</f>
        <v>1.5189999999999999</v>
      </c>
      <c r="O35">
        <f>VLOOKUP($D35,'Cheyne Hill'!$D$2:$H$59,5,0)</f>
        <v>1.363</v>
      </c>
      <c r="P35">
        <f t="shared" si="2"/>
        <v>4</v>
      </c>
      <c r="Q35">
        <f t="shared" si="1"/>
        <v>1</v>
      </c>
    </row>
    <row r="36" spans="3:17" ht="15" customHeight="1" x14ac:dyDescent="0.25">
      <c r="C36" s="8">
        <v>35</v>
      </c>
      <c r="D36" s="8" t="s">
        <v>87</v>
      </c>
      <c r="E36" s="8" t="s">
        <v>6</v>
      </c>
      <c r="F36" s="8" t="s">
        <v>7</v>
      </c>
      <c r="G36" s="9">
        <v>2.6562499999999999E-2</v>
      </c>
      <c r="H36" s="4">
        <v>1.258</v>
      </c>
      <c r="K36">
        <f>VLOOKUP($D36,Pressendye!$D$2:$H$49,5,0)</f>
        <v>1.3540000000000001</v>
      </c>
      <c r="L36">
        <f>VLOOKUP($D36,Scolty!$D$2:$H$60,5,0)</f>
        <v>1.4590000000000001</v>
      </c>
      <c r="M36">
        <f>VLOOKUP($D36,'Hill of Fare'!$D$2:$H$51,5,0)</f>
        <v>1.258</v>
      </c>
      <c r="N36" t="e">
        <f>VLOOKUP($D36,'Mither Tap'!$D$2:$H$70,5,0)</f>
        <v>#N/A</v>
      </c>
      <c r="O36">
        <f>VLOOKUP($D36,'Cheyne Hill'!$D$2:$H$59,5,0)</f>
        <v>1.325</v>
      </c>
      <c r="P36">
        <f t="shared" si="2"/>
        <v>4</v>
      </c>
      <c r="Q36">
        <f t="shared" si="1"/>
        <v>1</v>
      </c>
    </row>
    <row r="37" spans="3:17" ht="15" customHeight="1" x14ac:dyDescent="0.25">
      <c r="C37" s="8">
        <v>36</v>
      </c>
      <c r="D37" s="8" t="s">
        <v>133</v>
      </c>
      <c r="E37" s="8" t="s">
        <v>8</v>
      </c>
      <c r="F37" s="8" t="s">
        <v>14</v>
      </c>
      <c r="G37" s="9">
        <v>2.6805555555555555E-2</v>
      </c>
      <c r="H37" s="4">
        <v>1.272</v>
      </c>
      <c r="K37" t="e">
        <f>VLOOKUP($D37,Pressendye!$D$2:$H$49,5,0)</f>
        <v>#N/A</v>
      </c>
      <c r="L37">
        <f>VLOOKUP($D37,Scolty!$D$2:$H$60,5,0)</f>
        <v>1.409</v>
      </c>
      <c r="M37">
        <f>VLOOKUP($D37,'Hill of Fare'!$D$2:$H$51,5,0)</f>
        <v>1.272</v>
      </c>
      <c r="N37" t="e">
        <f>VLOOKUP($D37,'Mither Tap'!$D$2:$H$70,5,0)</f>
        <v>#N/A</v>
      </c>
      <c r="O37" t="e">
        <f>VLOOKUP($D37,'Cheyne Hill'!$D$2:$H$59,5,0)</f>
        <v>#N/A</v>
      </c>
      <c r="P37">
        <f t="shared" si="2"/>
        <v>2</v>
      </c>
      <c r="Q37" t="str">
        <f t="shared" si="1"/>
        <v/>
      </c>
    </row>
    <row r="38" spans="3:17" ht="15" customHeight="1" x14ac:dyDescent="0.25">
      <c r="C38" s="8">
        <v>37</v>
      </c>
      <c r="D38" s="8" t="s">
        <v>174</v>
      </c>
      <c r="E38" s="8" t="s">
        <v>25</v>
      </c>
      <c r="F38" s="8" t="s">
        <v>13</v>
      </c>
      <c r="G38" s="9">
        <v>2.6851851851851849E-2</v>
      </c>
      <c r="H38" s="4">
        <v>1.292</v>
      </c>
      <c r="K38" t="e">
        <f>VLOOKUP($D38,Pressendye!$D$2:$H$49,5,0)</f>
        <v>#N/A</v>
      </c>
      <c r="L38" t="e">
        <f>VLOOKUP($D38,Scolty!$D$2:$H$60,5,0)</f>
        <v>#N/A</v>
      </c>
      <c r="M38">
        <f>VLOOKUP($D38,'Hill of Fare'!$D$2:$H$51,5,0)</f>
        <v>1.292</v>
      </c>
      <c r="N38" t="e">
        <f>VLOOKUP($D38,'Mither Tap'!$D$2:$H$70,5,0)</f>
        <v>#N/A</v>
      </c>
      <c r="O38" t="e">
        <f>VLOOKUP($D38,'Cheyne Hill'!$D$2:$H$59,5,0)</f>
        <v>#N/A</v>
      </c>
      <c r="P38">
        <f t="shared" si="2"/>
        <v>1</v>
      </c>
      <c r="Q38" t="str">
        <f t="shared" si="1"/>
        <v/>
      </c>
    </row>
    <row r="39" spans="3:17" ht="15" customHeight="1" x14ac:dyDescent="0.25">
      <c r="C39" s="8">
        <v>38</v>
      </c>
      <c r="D39" s="8" t="s">
        <v>175</v>
      </c>
      <c r="E39" s="8" t="s">
        <v>9</v>
      </c>
      <c r="F39" s="8" t="s">
        <v>21</v>
      </c>
      <c r="G39" s="9">
        <v>2.6875E-2</v>
      </c>
      <c r="H39" s="4">
        <v>1.2949999999999999</v>
      </c>
      <c r="K39" t="e">
        <f>VLOOKUP($D39,Pressendye!$D$2:$H$49,5,0)</f>
        <v>#N/A</v>
      </c>
      <c r="L39" t="e">
        <f>VLOOKUP($D39,Scolty!$D$2:$H$60,5,0)</f>
        <v>#N/A</v>
      </c>
      <c r="M39">
        <f>VLOOKUP($D39,'Hill of Fare'!$D$2:$H$51,5,0)</f>
        <v>1.2949999999999999</v>
      </c>
      <c r="N39" t="e">
        <f>VLOOKUP($D39,'Mither Tap'!$D$2:$H$70,5,0)</f>
        <v>#N/A</v>
      </c>
      <c r="O39" t="e">
        <f>VLOOKUP($D39,'Cheyne Hill'!$D$2:$H$59,5,0)</f>
        <v>#N/A</v>
      </c>
      <c r="P39">
        <f t="shared" si="2"/>
        <v>1</v>
      </c>
      <c r="Q39" t="str">
        <f t="shared" si="1"/>
        <v/>
      </c>
    </row>
    <row r="40" spans="3:17" ht="15" customHeight="1" x14ac:dyDescent="0.25">
      <c r="C40" s="8">
        <v>39</v>
      </c>
      <c r="D40" s="8" t="s">
        <v>176</v>
      </c>
      <c r="E40" s="8" t="s">
        <v>24</v>
      </c>
      <c r="F40" s="8" t="s">
        <v>15</v>
      </c>
      <c r="G40" s="9">
        <v>2.7951388888888887E-2</v>
      </c>
      <c r="H40" s="4">
        <v>1.3009999999999999</v>
      </c>
      <c r="K40" t="e">
        <f>VLOOKUP($D40,Pressendye!$D$2:$H$49,5,0)</f>
        <v>#N/A</v>
      </c>
      <c r="L40" t="e">
        <f>VLOOKUP($D40,Scolty!$D$2:$H$60,5,0)</f>
        <v>#N/A</v>
      </c>
      <c r="M40">
        <f>VLOOKUP($D40,'Hill of Fare'!$D$2:$H$51,5,0)</f>
        <v>1.3009999999999999</v>
      </c>
      <c r="N40" t="e">
        <f>VLOOKUP($D40,'Mither Tap'!$D$2:$H$70,5,0)</f>
        <v>#N/A</v>
      </c>
      <c r="O40" t="e">
        <f>VLOOKUP($D40,'Cheyne Hill'!$D$2:$H$59,5,0)</f>
        <v>#N/A</v>
      </c>
      <c r="P40">
        <f t="shared" si="2"/>
        <v>1</v>
      </c>
      <c r="Q40" t="str">
        <f t="shared" si="1"/>
        <v/>
      </c>
    </row>
    <row r="41" spans="3:17" ht="15" customHeight="1" x14ac:dyDescent="0.25">
      <c r="C41" s="8">
        <v>40</v>
      </c>
      <c r="D41" s="8" t="s">
        <v>177</v>
      </c>
      <c r="E41" s="8" t="s">
        <v>9</v>
      </c>
      <c r="F41" s="8" t="s">
        <v>14</v>
      </c>
      <c r="G41" s="9">
        <v>2.8333333333333332E-2</v>
      </c>
      <c r="H41" s="4">
        <v>1.3169999999999999</v>
      </c>
      <c r="K41" t="e">
        <f>VLOOKUP($D41,Pressendye!$D$2:$H$49,5,0)</f>
        <v>#N/A</v>
      </c>
      <c r="L41" t="e">
        <f>VLOOKUP($D41,Scolty!$D$2:$H$60,5,0)</f>
        <v>#N/A</v>
      </c>
      <c r="M41">
        <f>VLOOKUP($D41,'Hill of Fare'!$D$2:$H$51,5,0)</f>
        <v>1.3169999999999999</v>
      </c>
      <c r="N41" t="e">
        <f>VLOOKUP($D41,'Mither Tap'!$D$2:$H$70,5,0)</f>
        <v>#N/A</v>
      </c>
      <c r="O41" t="e">
        <f>VLOOKUP($D41,'Cheyne Hill'!$D$2:$H$59,5,0)</f>
        <v>#N/A</v>
      </c>
      <c r="P41">
        <f t="shared" si="2"/>
        <v>1</v>
      </c>
      <c r="Q41" t="str">
        <f t="shared" si="1"/>
        <v/>
      </c>
    </row>
    <row r="42" spans="3:17" ht="15" customHeight="1" x14ac:dyDescent="0.25">
      <c r="C42" s="8">
        <v>41</v>
      </c>
      <c r="D42" s="8" t="s">
        <v>178</v>
      </c>
      <c r="E42" s="8" t="s">
        <v>9</v>
      </c>
      <c r="F42" s="8" t="s">
        <v>14</v>
      </c>
      <c r="G42" s="9">
        <v>2.8344907407407412E-2</v>
      </c>
      <c r="H42" s="4">
        <v>1.3180000000000001</v>
      </c>
      <c r="K42" t="e">
        <f>VLOOKUP($D42,Pressendye!$D$2:$H$49,5,0)</f>
        <v>#N/A</v>
      </c>
      <c r="L42" t="e">
        <f>VLOOKUP($D42,Scolty!$D$2:$H$60,5,0)</f>
        <v>#N/A</v>
      </c>
      <c r="M42">
        <f>VLOOKUP($D42,'Hill of Fare'!$D$2:$H$51,5,0)</f>
        <v>1.3180000000000001</v>
      </c>
      <c r="N42" t="e">
        <f>VLOOKUP($D42,'Mither Tap'!$D$2:$H$70,5,0)</f>
        <v>#N/A</v>
      </c>
      <c r="O42" t="e">
        <f>VLOOKUP($D42,'Cheyne Hill'!$D$2:$H$59,5,0)</f>
        <v>#N/A</v>
      </c>
      <c r="P42">
        <f t="shared" si="2"/>
        <v>1</v>
      </c>
      <c r="Q42" t="str">
        <f t="shared" si="1"/>
        <v/>
      </c>
    </row>
    <row r="43" spans="3:17" ht="15" customHeight="1" x14ac:dyDescent="0.25">
      <c r="C43" s="8">
        <v>42</v>
      </c>
      <c r="D43" s="8" t="s">
        <v>179</v>
      </c>
      <c r="E43" s="8" t="s">
        <v>9</v>
      </c>
      <c r="F43" s="8" t="s">
        <v>14</v>
      </c>
      <c r="G43" s="9">
        <v>2.8495370370370369E-2</v>
      </c>
      <c r="H43" s="4">
        <v>1.319</v>
      </c>
      <c r="K43" t="e">
        <f>VLOOKUP($D43,Pressendye!$D$2:$H$49,5,0)</f>
        <v>#N/A</v>
      </c>
      <c r="L43" t="e">
        <f>VLOOKUP($D43,Scolty!$D$2:$H$60,5,0)</f>
        <v>#N/A</v>
      </c>
      <c r="M43">
        <f>VLOOKUP($D43,'Hill of Fare'!$D$2:$H$51,5,0)</f>
        <v>1.319</v>
      </c>
      <c r="N43" t="e">
        <f>VLOOKUP($D43,'Mither Tap'!$D$2:$H$70,5,0)</f>
        <v>#N/A</v>
      </c>
      <c r="O43">
        <f>VLOOKUP($D43,'Cheyne Hill'!$D$2:$H$59,5,0)</f>
        <v>1.331</v>
      </c>
      <c r="P43">
        <f t="shared" si="2"/>
        <v>2</v>
      </c>
      <c r="Q43" t="str">
        <f t="shared" si="1"/>
        <v/>
      </c>
    </row>
    <row r="44" spans="3:17" ht="15" customHeight="1" x14ac:dyDescent="0.25">
      <c r="C44" s="8">
        <v>43</v>
      </c>
      <c r="D44" s="8" t="s">
        <v>180</v>
      </c>
      <c r="E44" s="8" t="s">
        <v>9</v>
      </c>
      <c r="F44" s="8" t="s">
        <v>11</v>
      </c>
      <c r="G44" s="9">
        <v>2.8773148148148145E-2</v>
      </c>
      <c r="H44" s="4">
        <v>1.3220000000000001</v>
      </c>
      <c r="K44" t="e">
        <f>VLOOKUP($D44,Pressendye!$D$2:$H$49,5,0)</f>
        <v>#N/A</v>
      </c>
      <c r="L44" t="e">
        <f>VLOOKUP($D44,Scolty!$D$2:$H$60,5,0)</f>
        <v>#N/A</v>
      </c>
      <c r="M44">
        <f>VLOOKUP($D44,'Hill of Fare'!$D$2:$H$51,5,0)</f>
        <v>1.3220000000000001</v>
      </c>
      <c r="N44" t="e">
        <f>VLOOKUP($D44,'Mither Tap'!$D$2:$H$70,5,0)</f>
        <v>#N/A</v>
      </c>
      <c r="O44" t="e">
        <f>VLOOKUP($D44,'Cheyne Hill'!$D$2:$H$59,5,0)</f>
        <v>#N/A</v>
      </c>
      <c r="P44">
        <f t="shared" si="2"/>
        <v>1</v>
      </c>
      <c r="Q44" t="str">
        <f t="shared" si="1"/>
        <v/>
      </c>
    </row>
    <row r="45" spans="3:17" ht="15" customHeight="1" x14ac:dyDescent="0.25">
      <c r="C45" s="8">
        <v>44</v>
      </c>
      <c r="D45" s="8" t="s">
        <v>134</v>
      </c>
      <c r="E45" s="8" t="s">
        <v>9</v>
      </c>
      <c r="F45" s="8" t="s">
        <v>14</v>
      </c>
      <c r="G45" s="9">
        <v>2.9664351851851855E-2</v>
      </c>
      <c r="H45" s="4">
        <v>1.325</v>
      </c>
      <c r="K45" t="e">
        <f>VLOOKUP($D45,Pressendye!$D$2:$H$49,5,0)</f>
        <v>#N/A</v>
      </c>
      <c r="L45">
        <f>VLOOKUP($D45,Scolty!$D$2:$H$60,5,0)</f>
        <v>1.4410000000000001</v>
      </c>
      <c r="M45">
        <f>VLOOKUP($D45,'Hill of Fare'!$D$2:$H$51,5,0)</f>
        <v>1.325</v>
      </c>
      <c r="N45" t="e">
        <f>VLOOKUP($D45,'Mither Tap'!$D$2:$H$70,5,0)</f>
        <v>#N/A</v>
      </c>
      <c r="O45">
        <f>VLOOKUP($D45,'Cheyne Hill'!$D$2:$H$59,5,0)</f>
        <v>1.391</v>
      </c>
      <c r="P45">
        <f t="shared" si="2"/>
        <v>3</v>
      </c>
      <c r="Q45">
        <f t="shared" si="1"/>
        <v>1</v>
      </c>
    </row>
    <row r="46" spans="3:17" ht="15" customHeight="1" x14ac:dyDescent="0.25">
      <c r="C46" s="8">
        <v>45</v>
      </c>
      <c r="D46" s="8" t="s">
        <v>92</v>
      </c>
      <c r="E46" s="8" t="s">
        <v>135</v>
      </c>
      <c r="F46" s="8" t="s">
        <v>15</v>
      </c>
      <c r="G46" s="9">
        <v>2.9699074074074072E-2</v>
      </c>
      <c r="H46" s="4">
        <v>1.333</v>
      </c>
      <c r="K46">
        <f>VLOOKUP($D46,Pressendye!$D$2:$H$49,5,0)</f>
        <v>1.4119999999999999</v>
      </c>
      <c r="L46" t="e">
        <f>VLOOKUP($D46,Scolty!$D$2:$H$60,5,0)</f>
        <v>#N/A</v>
      </c>
      <c r="M46">
        <f>VLOOKUP($D46,'Hill of Fare'!$D$2:$H$51,5,0)</f>
        <v>1.333</v>
      </c>
      <c r="N46" t="e">
        <f>VLOOKUP($D46,'Mither Tap'!$D$2:$H$70,5,0)</f>
        <v>#N/A</v>
      </c>
      <c r="O46">
        <f>VLOOKUP($D46,'Cheyne Hill'!$D$2:$H$59,5,0)</f>
        <v>1.43</v>
      </c>
      <c r="P46">
        <f t="shared" si="2"/>
        <v>3</v>
      </c>
      <c r="Q46">
        <f t="shared" si="1"/>
        <v>1</v>
      </c>
    </row>
    <row r="47" spans="3:17" ht="15" customHeight="1" x14ac:dyDescent="0.25">
      <c r="C47" s="8">
        <v>46</v>
      </c>
      <c r="D47" s="8" t="s">
        <v>181</v>
      </c>
      <c r="E47" s="8" t="s">
        <v>8</v>
      </c>
      <c r="F47" s="8" t="s">
        <v>26</v>
      </c>
      <c r="G47" s="9">
        <v>3.0590277777777775E-2</v>
      </c>
      <c r="H47" s="4">
        <v>1.3480000000000001</v>
      </c>
      <c r="K47" t="e">
        <f>VLOOKUP($D47,Pressendye!$D$2:$H$49,5,0)</f>
        <v>#N/A</v>
      </c>
      <c r="L47" t="e">
        <f>VLOOKUP($D47,Scolty!$D$2:$H$60,5,0)</f>
        <v>#N/A</v>
      </c>
      <c r="M47">
        <f>VLOOKUP($D47,'Hill of Fare'!$D$2:$H$51,5,0)</f>
        <v>1.3480000000000001</v>
      </c>
      <c r="N47" t="e">
        <f>VLOOKUP($D47,'Mither Tap'!$D$2:$H$70,5,0)</f>
        <v>#N/A</v>
      </c>
      <c r="O47" t="e">
        <f>VLOOKUP($D47,'Cheyne Hill'!$D$2:$H$59,5,0)</f>
        <v>#N/A</v>
      </c>
      <c r="P47">
        <f t="shared" si="2"/>
        <v>1</v>
      </c>
      <c r="Q47" t="str">
        <f t="shared" si="1"/>
        <v/>
      </c>
    </row>
    <row r="48" spans="3:17" ht="15" customHeight="1" x14ac:dyDescent="0.25">
      <c r="C48" s="8">
        <v>47</v>
      </c>
      <c r="D48" s="8" t="s">
        <v>182</v>
      </c>
      <c r="E48" s="8" t="s">
        <v>27</v>
      </c>
      <c r="F48" s="8" t="s">
        <v>26</v>
      </c>
      <c r="G48" s="9">
        <v>3.0671296296296294E-2</v>
      </c>
      <c r="H48" s="4">
        <v>1.3660000000000001</v>
      </c>
      <c r="K48" t="e">
        <f>VLOOKUP($D48,Pressendye!$D$2:$H$49,5,0)</f>
        <v>#N/A</v>
      </c>
      <c r="L48" t="e">
        <f>VLOOKUP($D48,Scolty!$D$2:$H$60,5,0)</f>
        <v>#N/A</v>
      </c>
      <c r="M48">
        <f>VLOOKUP($D48,'Hill of Fare'!$D$2:$H$51,5,0)</f>
        <v>1.3660000000000001</v>
      </c>
      <c r="N48">
        <f>VLOOKUP($D48,'Mither Tap'!$D$2:$H$70,5,0)</f>
        <v>1.8683333333333301</v>
      </c>
      <c r="O48" t="e">
        <f>VLOOKUP($D48,'Cheyne Hill'!$D$2:$H$59,5,0)</f>
        <v>#N/A</v>
      </c>
      <c r="P48">
        <f t="shared" si="2"/>
        <v>2</v>
      </c>
      <c r="Q48" t="str">
        <f t="shared" si="1"/>
        <v/>
      </c>
    </row>
    <row r="49" spans="3:17" ht="15" customHeight="1" x14ac:dyDescent="0.25">
      <c r="C49" s="8">
        <v>48</v>
      </c>
      <c r="D49" s="8" t="s">
        <v>97</v>
      </c>
      <c r="E49" s="8" t="s">
        <v>12</v>
      </c>
      <c r="F49" s="8" t="s">
        <v>26</v>
      </c>
      <c r="G49" s="9">
        <v>3.2071759259259258E-2</v>
      </c>
      <c r="H49" s="4">
        <v>1.381</v>
      </c>
      <c r="K49">
        <f>VLOOKUP($D49,Pressendye!$D$2:$H$49,5,0)</f>
        <v>1.4550000000000001</v>
      </c>
      <c r="L49">
        <f>VLOOKUP($D49,Scolty!$D$2:$H$60,5,0)</f>
        <v>1.4844999999999999</v>
      </c>
      <c r="M49">
        <f>VLOOKUP($D49,'Hill of Fare'!$D$2:$H$51,5,0)</f>
        <v>1.381</v>
      </c>
      <c r="N49">
        <f>VLOOKUP($D49,'Mither Tap'!$D$2:$H$70,5,0)</f>
        <v>2.27633333333333</v>
      </c>
      <c r="O49" t="e">
        <f>VLOOKUP($D49,'Cheyne Hill'!$D$2:$H$59,5,0)</f>
        <v>#N/A</v>
      </c>
      <c r="P49">
        <f t="shared" si="2"/>
        <v>4</v>
      </c>
      <c r="Q49">
        <f t="shared" si="1"/>
        <v>1</v>
      </c>
    </row>
    <row r="50" spans="3:17" ht="15" customHeight="1" x14ac:dyDescent="0.25">
      <c r="C50" s="8">
        <v>49</v>
      </c>
      <c r="D50" s="8" t="s">
        <v>183</v>
      </c>
      <c r="E50" s="8" t="s">
        <v>12</v>
      </c>
      <c r="F50" s="8" t="s">
        <v>14</v>
      </c>
      <c r="G50" s="9">
        <v>3.3888888888888885E-2</v>
      </c>
      <c r="H50" s="4">
        <v>1.411</v>
      </c>
      <c r="K50" t="e">
        <f>VLOOKUP($D50,Pressendye!$D$2:$H$49,5,0)</f>
        <v>#N/A</v>
      </c>
      <c r="L50" t="e">
        <f>VLOOKUP($D50,Scolty!$D$2:$H$60,5,0)</f>
        <v>#N/A</v>
      </c>
      <c r="M50">
        <f>VLOOKUP($D50,'Hill of Fare'!$D$2:$H$51,5,0)</f>
        <v>1.411</v>
      </c>
      <c r="N50">
        <f>VLOOKUP($D50,'Mither Tap'!$D$2:$H$70,5,0)</f>
        <v>2.1403333333333299</v>
      </c>
      <c r="O50">
        <f>VLOOKUP($D50,'Cheyne Hill'!$D$2:$H$59,5,0)</f>
        <v>1.4630000000000001</v>
      </c>
      <c r="P50">
        <f t="shared" si="2"/>
        <v>3</v>
      </c>
      <c r="Q50">
        <f t="shared" si="1"/>
        <v>1</v>
      </c>
    </row>
    <row r="51" spans="3:17" ht="15" customHeight="1" x14ac:dyDescent="0.25">
      <c r="C51" s="8">
        <v>50</v>
      </c>
      <c r="D51" s="8" t="s">
        <v>99</v>
      </c>
      <c r="E51" s="8" t="s">
        <v>8</v>
      </c>
      <c r="F51" s="8" t="s">
        <v>23</v>
      </c>
      <c r="G51" s="9">
        <v>3.8032407407407411E-2</v>
      </c>
      <c r="H51" s="4">
        <v>1.427</v>
      </c>
      <c r="K51">
        <f>VLOOKUP($D51,Pressendye!$D$2:$H$49,5,0)</f>
        <v>1.466</v>
      </c>
      <c r="L51">
        <f>VLOOKUP($D51,Scolty!$D$2:$H$60,5,0)</f>
        <v>1.5044999999999999</v>
      </c>
      <c r="M51">
        <f>VLOOKUP($D51,'Hill of Fare'!$D$2:$H$51,5,0)</f>
        <v>1.427</v>
      </c>
      <c r="N51" t="e">
        <f>VLOOKUP($D51,'Mither Tap'!$D$2:$H$70,5,0)</f>
        <v>#N/A</v>
      </c>
      <c r="O51" t="e">
        <f>VLOOKUP($D51,'Cheyne Hill'!$D$2:$H$59,5,0)</f>
        <v>#N/A</v>
      </c>
      <c r="P51">
        <f t="shared" si="2"/>
        <v>3</v>
      </c>
      <c r="Q51">
        <f t="shared" si="1"/>
        <v>1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50" r:id="rId3" name="Control 2">
          <controlPr defaultSize="0" r:id="rId4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152400</xdr:colOff>
                <xdr:row>14</xdr:row>
                <xdr:rowOff>104775</xdr:rowOff>
              </to>
            </anchor>
          </controlPr>
        </control>
      </mc:Choice>
      <mc:Fallback>
        <control shapeId="2050" r:id="rId3" name="Control 2"/>
      </mc:Fallback>
    </mc:AlternateContent>
    <mc:AlternateContent xmlns:mc="http://schemas.openxmlformats.org/markup-compatibility/2006">
      <mc:Choice Requires="x14">
        <control shapeId="2051" r:id="rId5" name="Control 3">
          <controlPr defaultSize="0" r:id="rId4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152400</xdr:colOff>
                <xdr:row>15</xdr:row>
                <xdr:rowOff>104775</xdr:rowOff>
              </to>
            </anchor>
          </controlPr>
        </control>
      </mc:Choice>
      <mc:Fallback>
        <control shapeId="2051" r:id="rId5" name="Control 3"/>
      </mc:Fallback>
    </mc:AlternateContent>
    <mc:AlternateContent xmlns:mc="http://schemas.openxmlformats.org/markup-compatibility/2006">
      <mc:Choice Requires="x14">
        <control shapeId="2052" r:id="rId6" name="Control 4">
          <controlPr defaultSize="0" r:id="rId4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152400</xdr:colOff>
                <xdr:row>16</xdr:row>
                <xdr:rowOff>104775</xdr:rowOff>
              </to>
            </anchor>
          </controlPr>
        </control>
      </mc:Choice>
      <mc:Fallback>
        <control shapeId="2052" r:id="rId6" name="Control 4"/>
      </mc:Fallback>
    </mc:AlternateContent>
    <mc:AlternateContent xmlns:mc="http://schemas.openxmlformats.org/markup-compatibility/2006">
      <mc:Choice Requires="x14">
        <control shapeId="2053" r:id="rId7" name="Control 5">
          <controlPr defaultSize="0" r:id="rId4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152400</xdr:colOff>
                <xdr:row>17</xdr:row>
                <xdr:rowOff>104775</xdr:rowOff>
              </to>
            </anchor>
          </controlPr>
        </control>
      </mc:Choice>
      <mc:Fallback>
        <control shapeId="2053" r:id="rId7" name="Control 5"/>
      </mc:Fallback>
    </mc:AlternateContent>
    <mc:AlternateContent xmlns:mc="http://schemas.openxmlformats.org/markup-compatibility/2006">
      <mc:Choice Requires="x14">
        <control shapeId="2054" r:id="rId8" name="Control 6">
          <controlPr defaultSize="0" r:id="rId4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152400</xdr:colOff>
                <xdr:row>20</xdr:row>
                <xdr:rowOff>104775</xdr:rowOff>
              </to>
            </anchor>
          </controlPr>
        </control>
      </mc:Choice>
      <mc:Fallback>
        <control shapeId="2054" r:id="rId8" name="Control 6"/>
      </mc:Fallback>
    </mc:AlternateContent>
    <mc:AlternateContent xmlns:mc="http://schemas.openxmlformats.org/markup-compatibility/2006">
      <mc:Choice Requires="x14">
        <control shapeId="2055" r:id="rId9" name="Control 7">
          <controlPr defaultSize="0" r:id="rId4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152400</xdr:colOff>
                <xdr:row>23</xdr:row>
                <xdr:rowOff>104775</xdr:rowOff>
              </to>
            </anchor>
          </controlPr>
        </control>
      </mc:Choice>
      <mc:Fallback>
        <control shapeId="2055" r:id="rId9" name="Control 7"/>
      </mc:Fallback>
    </mc:AlternateContent>
    <mc:AlternateContent xmlns:mc="http://schemas.openxmlformats.org/markup-compatibility/2006">
      <mc:Choice Requires="x14">
        <control shapeId="2056" r:id="rId10" name="Control 8">
          <controlPr defaultSize="0" r:id="rId4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152400</xdr:colOff>
                <xdr:row>27</xdr:row>
                <xdr:rowOff>104775</xdr:rowOff>
              </to>
            </anchor>
          </controlPr>
        </control>
      </mc:Choice>
      <mc:Fallback>
        <control shapeId="2056" r:id="rId10" name="Control 8"/>
      </mc:Fallback>
    </mc:AlternateContent>
    <mc:AlternateContent xmlns:mc="http://schemas.openxmlformats.org/markup-compatibility/2006">
      <mc:Choice Requires="x14">
        <control shapeId="2057" r:id="rId11" name="Control 9">
          <controlPr defaultSize="0" r:id="rId4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152400</xdr:colOff>
                <xdr:row>29</xdr:row>
                <xdr:rowOff>104775</xdr:rowOff>
              </to>
            </anchor>
          </controlPr>
        </control>
      </mc:Choice>
      <mc:Fallback>
        <control shapeId="2057" r:id="rId11" name="Control 9"/>
      </mc:Fallback>
    </mc:AlternateContent>
    <mc:AlternateContent xmlns:mc="http://schemas.openxmlformats.org/markup-compatibility/2006">
      <mc:Choice Requires="x14">
        <control shapeId="2058" r:id="rId12" name="Control 10">
          <controlPr defaultSize="0" r:id="rId4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152400</xdr:colOff>
                <xdr:row>31</xdr:row>
                <xdr:rowOff>104775</xdr:rowOff>
              </to>
            </anchor>
          </controlPr>
        </control>
      </mc:Choice>
      <mc:Fallback>
        <control shapeId="2058" r:id="rId12" name="Control 10"/>
      </mc:Fallback>
    </mc:AlternateContent>
    <mc:AlternateContent xmlns:mc="http://schemas.openxmlformats.org/markup-compatibility/2006">
      <mc:Choice Requires="x14">
        <control shapeId="2059" r:id="rId13" name="Control 11">
          <controlPr defaultSize="0" r:id="rId4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1</xdr:col>
                <xdr:colOff>152400</xdr:colOff>
                <xdr:row>34</xdr:row>
                <xdr:rowOff>104775</xdr:rowOff>
              </to>
            </anchor>
          </controlPr>
        </control>
      </mc:Choice>
      <mc:Fallback>
        <control shapeId="2059" r:id="rId13" name="Control 11"/>
      </mc:Fallback>
    </mc:AlternateContent>
    <mc:AlternateContent xmlns:mc="http://schemas.openxmlformats.org/markup-compatibility/2006">
      <mc:Choice Requires="x14">
        <control shapeId="2060" r:id="rId14" name="Control 12">
          <controlPr defaultSize="0" r:id="rId4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1</xdr:col>
                <xdr:colOff>152400</xdr:colOff>
                <xdr:row>38</xdr:row>
                <xdr:rowOff>104775</xdr:rowOff>
              </to>
            </anchor>
          </controlPr>
        </control>
      </mc:Choice>
      <mc:Fallback>
        <control shapeId="2060" r:id="rId14" name="Control 12"/>
      </mc:Fallback>
    </mc:AlternateContent>
    <mc:AlternateContent xmlns:mc="http://schemas.openxmlformats.org/markup-compatibility/2006">
      <mc:Choice Requires="x14">
        <control shapeId="2061" r:id="rId15" name="Control 13">
          <controlPr defaultSize="0" r:id="rId4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1</xdr:col>
                <xdr:colOff>152400</xdr:colOff>
                <xdr:row>39</xdr:row>
                <xdr:rowOff>104775</xdr:rowOff>
              </to>
            </anchor>
          </controlPr>
        </control>
      </mc:Choice>
      <mc:Fallback>
        <control shapeId="2061" r:id="rId15" name="Control 13"/>
      </mc:Fallback>
    </mc:AlternateContent>
    <mc:AlternateContent xmlns:mc="http://schemas.openxmlformats.org/markup-compatibility/2006">
      <mc:Choice Requires="x14">
        <control shapeId="2062" r:id="rId16" name="Control 14">
          <controlPr defaultSize="0" r:id="rId4">
            <anchor moveWithCells="1">
              <from>
                <xdr:col>1</xdr:col>
                <xdr:colOff>0</xdr:colOff>
                <xdr:row>51</xdr:row>
                <xdr:rowOff>0</xdr:rowOff>
              </from>
              <to>
                <xdr:col>1</xdr:col>
                <xdr:colOff>152400</xdr:colOff>
                <xdr:row>51</xdr:row>
                <xdr:rowOff>104775</xdr:rowOff>
              </to>
            </anchor>
          </controlPr>
        </control>
      </mc:Choice>
      <mc:Fallback>
        <control shapeId="2062" r:id="rId16" name="Control 14"/>
      </mc:Fallback>
    </mc:AlternateContent>
    <mc:AlternateContent xmlns:mc="http://schemas.openxmlformats.org/markup-compatibility/2006">
      <mc:Choice Requires="x14">
        <control shapeId="2063" r:id="rId17" name="Control 15">
          <controlPr defaultSize="0" r:id="rId4">
            <anchor moveWithCells="1">
              <from>
                <xdr:col>1</xdr:col>
                <xdr:colOff>0</xdr:colOff>
                <xdr:row>51</xdr:row>
                <xdr:rowOff>0</xdr:rowOff>
              </from>
              <to>
                <xdr:col>1</xdr:col>
                <xdr:colOff>152400</xdr:colOff>
                <xdr:row>51</xdr:row>
                <xdr:rowOff>104775</xdr:rowOff>
              </to>
            </anchor>
          </controlPr>
        </control>
      </mc:Choice>
      <mc:Fallback>
        <control shapeId="2063" r:id="rId17" name="Control 15"/>
      </mc:Fallback>
    </mc:AlternateContent>
    <mc:AlternateContent xmlns:mc="http://schemas.openxmlformats.org/markup-compatibility/2006">
      <mc:Choice Requires="x14">
        <control shapeId="2064" r:id="rId18" name="Control 16">
          <controlPr defaultSize="0" r:id="rId4">
            <anchor moveWithCells="1">
              <from>
                <xdr:col>1</xdr:col>
                <xdr:colOff>0</xdr:colOff>
                <xdr:row>51</xdr:row>
                <xdr:rowOff>0</xdr:rowOff>
              </from>
              <to>
                <xdr:col>1</xdr:col>
                <xdr:colOff>152400</xdr:colOff>
                <xdr:row>51</xdr:row>
                <xdr:rowOff>104775</xdr:rowOff>
              </to>
            </anchor>
          </controlPr>
        </control>
      </mc:Choice>
      <mc:Fallback>
        <control shapeId="2064" r:id="rId18" name="Control 16"/>
      </mc:Fallback>
    </mc:AlternateContent>
    <mc:AlternateContent xmlns:mc="http://schemas.openxmlformats.org/markup-compatibility/2006">
      <mc:Choice Requires="x14">
        <control shapeId="2065" r:id="rId19" name="Control 17">
          <controlPr defaultSize="0" r:id="rId4">
            <anchor moveWithCells="1">
              <from>
                <xdr:col>1</xdr:col>
                <xdr:colOff>0</xdr:colOff>
                <xdr:row>51</xdr:row>
                <xdr:rowOff>0</xdr:rowOff>
              </from>
              <to>
                <xdr:col>1</xdr:col>
                <xdr:colOff>152400</xdr:colOff>
                <xdr:row>51</xdr:row>
                <xdr:rowOff>104775</xdr:rowOff>
              </to>
            </anchor>
          </controlPr>
        </control>
      </mc:Choice>
      <mc:Fallback>
        <control shapeId="2065" r:id="rId19" name="Control 17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C1:Q70"/>
  <sheetViews>
    <sheetView topLeftCell="C57" workbookViewId="0">
      <selection activeCell="Q54" sqref="Q54:Q70"/>
    </sheetView>
  </sheetViews>
  <sheetFormatPr defaultRowHeight="15" x14ac:dyDescent="0.25"/>
  <cols>
    <col min="4" max="4" width="19.28515625" customWidth="1"/>
    <col min="5" max="5" width="24.5703125" customWidth="1"/>
  </cols>
  <sheetData>
    <row r="1" spans="3:17" ht="15" customHeight="1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K1" t="s">
        <v>30</v>
      </c>
      <c r="L1" t="s">
        <v>331</v>
      </c>
      <c r="M1" t="s">
        <v>31</v>
      </c>
      <c r="N1" t="s">
        <v>32</v>
      </c>
      <c r="O1" t="s">
        <v>33</v>
      </c>
      <c r="Q1">
        <f>COUNT(Q2:Q54)</f>
        <v>14</v>
      </c>
    </row>
    <row r="2" spans="3:17" ht="15" customHeight="1" x14ac:dyDescent="0.25">
      <c r="C2" s="8">
        <v>1</v>
      </c>
      <c r="D2" s="8" t="s">
        <v>184</v>
      </c>
      <c r="E2" s="8" t="s">
        <v>185</v>
      </c>
      <c r="F2" s="8" t="s">
        <v>7</v>
      </c>
      <c r="G2" s="9">
        <v>2.0266203703703703E-2</v>
      </c>
      <c r="H2" s="4">
        <v>1</v>
      </c>
      <c r="K2" t="e">
        <f>VLOOKUP($D2,Pressendye!$D$2:$H$49,5,0)</f>
        <v>#N/A</v>
      </c>
      <c r="L2" t="e">
        <f>VLOOKUP($D2,Scolty!$D$2:$H$60,5,0)</f>
        <v>#N/A</v>
      </c>
      <c r="M2" t="e">
        <f>VLOOKUP($D2,'Hill of Fare'!$D$2:$H$51,5,0)</f>
        <v>#N/A</v>
      </c>
      <c r="N2">
        <f>VLOOKUP($D2,'Mither Tap'!$D$2:$H$70,5,0)</f>
        <v>1</v>
      </c>
      <c r="O2" t="e">
        <f>VLOOKUP($D2,'Cheyne Hill'!$D$2:$H$59,5,0)</f>
        <v>#N/A</v>
      </c>
      <c r="P2">
        <f t="shared" ref="P2:P33" si="0">COUNT(K2:O2)</f>
        <v>1</v>
      </c>
      <c r="Q2" t="str">
        <f>IF(P2&gt;2,1,"")</f>
        <v/>
      </c>
    </row>
    <row r="3" spans="3:17" ht="15" customHeight="1" x14ac:dyDescent="0.25">
      <c r="C3" s="8">
        <v>2</v>
      </c>
      <c r="D3" s="8" t="s">
        <v>100</v>
      </c>
      <c r="E3" s="8" t="s">
        <v>186</v>
      </c>
      <c r="F3" s="8" t="s">
        <v>7</v>
      </c>
      <c r="G3" s="9">
        <v>2.1759259259259259E-2</v>
      </c>
      <c r="H3" s="4">
        <v>1.101</v>
      </c>
      <c r="K3" t="e">
        <f>VLOOKUP($D3,Pressendye!$D$2:$H$49,5,0)</f>
        <v>#N/A</v>
      </c>
      <c r="L3">
        <f>VLOOKUP($D3,Scolty!$D$2:$H$60,5,0)</f>
        <v>1</v>
      </c>
      <c r="M3" t="e">
        <f>VLOOKUP($D3,'Hill of Fare'!$D$2:$H$51,5,0)</f>
        <v>#N/A</v>
      </c>
      <c r="N3">
        <f>VLOOKUP($D3,'Mither Tap'!$D$2:$H$70,5,0)</f>
        <v>1.101</v>
      </c>
      <c r="O3">
        <f>VLOOKUP($D3,'Cheyne Hill'!$D$2:$H$59,5,0)</f>
        <v>1</v>
      </c>
      <c r="P3">
        <f t="shared" si="0"/>
        <v>3</v>
      </c>
      <c r="Q3">
        <f t="shared" ref="Q3:Q66" si="1">IF(P3&gt;2,1,"")</f>
        <v>1</v>
      </c>
    </row>
    <row r="4" spans="3:17" ht="15" customHeight="1" x14ac:dyDescent="0.25">
      <c r="C4" s="8">
        <v>3</v>
      </c>
      <c r="D4" s="8" t="s">
        <v>187</v>
      </c>
      <c r="E4" s="8" t="s">
        <v>185</v>
      </c>
      <c r="F4" s="8" t="s">
        <v>7</v>
      </c>
      <c r="G4" s="9">
        <v>2.2835648148148147E-2</v>
      </c>
      <c r="H4" s="4">
        <v>1.143</v>
      </c>
      <c r="K4" t="e">
        <f>VLOOKUP($D4,Pressendye!$D$2:$H$49,5,0)</f>
        <v>#N/A</v>
      </c>
      <c r="L4" t="e">
        <f>VLOOKUP($D4,Scolty!$D$2:$H$60,5,0)</f>
        <v>#N/A</v>
      </c>
      <c r="M4" t="e">
        <f>VLOOKUP($D4,'Hill of Fare'!$D$2:$H$51,5,0)</f>
        <v>#N/A</v>
      </c>
      <c r="N4">
        <f>VLOOKUP($D4,'Mither Tap'!$D$2:$H$70,5,0)</f>
        <v>1.143</v>
      </c>
      <c r="O4" t="e">
        <f>VLOOKUP($D4,'Cheyne Hill'!$D$2:$H$59,5,0)</f>
        <v>#N/A</v>
      </c>
      <c r="P4">
        <f t="shared" si="0"/>
        <v>1</v>
      </c>
      <c r="Q4" t="str">
        <f t="shared" si="1"/>
        <v/>
      </c>
    </row>
    <row r="5" spans="3:17" ht="15" customHeight="1" x14ac:dyDescent="0.25">
      <c r="C5" s="8">
        <v>4</v>
      </c>
      <c r="D5" s="8" t="s">
        <v>188</v>
      </c>
      <c r="E5" s="8" t="s">
        <v>9</v>
      </c>
      <c r="F5" s="8" t="s">
        <v>7</v>
      </c>
      <c r="G5" s="9">
        <v>2.3356481481481482E-2</v>
      </c>
      <c r="H5" s="4">
        <v>1.147</v>
      </c>
      <c r="K5" t="e">
        <f>VLOOKUP($D5,Pressendye!$D$2:$H$49,5,0)</f>
        <v>#N/A</v>
      </c>
      <c r="L5" t="e">
        <f>VLOOKUP($D5,Scolty!$D$2:$H$60,5,0)</f>
        <v>#N/A</v>
      </c>
      <c r="M5" t="e">
        <f>VLOOKUP($D5,'Hill of Fare'!$D$2:$H$51,5,0)</f>
        <v>#N/A</v>
      </c>
      <c r="N5">
        <f>VLOOKUP($D5,'Mither Tap'!$D$2:$H$70,5,0)</f>
        <v>1.147</v>
      </c>
      <c r="O5" t="e">
        <f>VLOOKUP($D5,'Cheyne Hill'!$D$2:$H$59,5,0)</f>
        <v>#N/A</v>
      </c>
      <c r="P5">
        <f t="shared" si="0"/>
        <v>1</v>
      </c>
      <c r="Q5" t="str">
        <f t="shared" si="1"/>
        <v/>
      </c>
    </row>
    <row r="6" spans="3:17" ht="15" customHeight="1" x14ac:dyDescent="0.25">
      <c r="C6" s="8">
        <v>5</v>
      </c>
      <c r="D6" s="8" t="s">
        <v>101</v>
      </c>
      <c r="E6" s="8" t="s">
        <v>8</v>
      </c>
      <c r="F6" s="8" t="s">
        <v>7</v>
      </c>
      <c r="G6" s="9">
        <v>2.3472222222222217E-2</v>
      </c>
      <c r="H6" s="4">
        <v>1.1539999999999999</v>
      </c>
      <c r="K6" t="e">
        <f>VLOOKUP($D6,Pressendye!$D$2:$H$49,5,0)</f>
        <v>#N/A</v>
      </c>
      <c r="L6">
        <f>VLOOKUP($D6,Scolty!$D$2:$H$60,5,0)</f>
        <v>1.0669999999999999</v>
      </c>
      <c r="M6" t="e">
        <f>VLOOKUP($D6,'Hill of Fare'!$D$2:$H$51,5,0)</f>
        <v>#N/A</v>
      </c>
      <c r="N6">
        <f>VLOOKUP($D6,'Mither Tap'!$D$2:$H$70,5,0)</f>
        <v>1.1539999999999999</v>
      </c>
      <c r="O6" t="e">
        <f>VLOOKUP($D6,'Cheyne Hill'!$D$2:$H$59,5,0)</f>
        <v>#N/A</v>
      </c>
      <c r="P6">
        <f t="shared" si="0"/>
        <v>2</v>
      </c>
      <c r="Q6" t="str">
        <f t="shared" si="1"/>
        <v/>
      </c>
    </row>
    <row r="7" spans="3:17" ht="15" customHeight="1" x14ac:dyDescent="0.25">
      <c r="C7" s="8">
        <v>6</v>
      </c>
      <c r="D7" s="8" t="s">
        <v>189</v>
      </c>
      <c r="E7" s="8" t="s">
        <v>185</v>
      </c>
      <c r="F7" s="8" t="s">
        <v>11</v>
      </c>
      <c r="G7" s="9">
        <v>2.3784722222222221E-2</v>
      </c>
      <c r="H7" s="4">
        <v>1.1950000000000001</v>
      </c>
      <c r="K7" t="e">
        <f>VLOOKUP($D7,Pressendye!$D$2:$H$49,5,0)</f>
        <v>#N/A</v>
      </c>
      <c r="L7" t="e">
        <f>VLOOKUP($D7,Scolty!$D$2:$H$60,5,0)</f>
        <v>#N/A</v>
      </c>
      <c r="M7" t="e">
        <f>VLOOKUP($D7,'Hill of Fare'!$D$2:$H$51,5,0)</f>
        <v>#N/A</v>
      </c>
      <c r="N7">
        <f>VLOOKUP($D7,'Mither Tap'!$D$2:$H$70,5,0)</f>
        <v>1.1950000000000001</v>
      </c>
      <c r="O7" t="e">
        <f>VLOOKUP($D7,'Cheyne Hill'!$D$2:$H$59,5,0)</f>
        <v>#N/A</v>
      </c>
      <c r="P7">
        <f t="shared" si="0"/>
        <v>1</v>
      </c>
      <c r="Q7" t="str">
        <f t="shared" si="1"/>
        <v/>
      </c>
    </row>
    <row r="8" spans="3:17" ht="15" customHeight="1" x14ac:dyDescent="0.25">
      <c r="C8" s="8">
        <v>7</v>
      </c>
      <c r="D8" s="8" t="s">
        <v>190</v>
      </c>
      <c r="E8" s="8" t="s">
        <v>9</v>
      </c>
      <c r="F8" s="8" t="s">
        <v>7</v>
      </c>
      <c r="G8" s="9">
        <v>2.4039351851851853E-2</v>
      </c>
      <c r="H8" s="4">
        <v>1.212</v>
      </c>
      <c r="K8" t="e">
        <f>VLOOKUP($D8,Pressendye!$D$2:$H$49,5,0)</f>
        <v>#N/A</v>
      </c>
      <c r="L8" t="e">
        <f>VLOOKUP($D8,Scolty!$D$2:$H$60,5,0)</f>
        <v>#N/A</v>
      </c>
      <c r="M8" t="e">
        <f>VLOOKUP($D8,'Hill of Fare'!$D$2:$H$51,5,0)</f>
        <v>#N/A</v>
      </c>
      <c r="N8">
        <f>VLOOKUP($D8,'Mither Tap'!$D$2:$H$70,5,0)</f>
        <v>1.212</v>
      </c>
      <c r="O8" t="e">
        <f>VLOOKUP($D8,'Cheyne Hill'!$D$2:$H$59,5,0)</f>
        <v>#N/A</v>
      </c>
      <c r="P8">
        <f t="shared" si="0"/>
        <v>1</v>
      </c>
      <c r="Q8" t="str">
        <f t="shared" si="1"/>
        <v/>
      </c>
    </row>
    <row r="9" spans="3:17" ht="15" customHeight="1" x14ac:dyDescent="0.25">
      <c r="C9" s="8">
        <v>8</v>
      </c>
      <c r="D9" s="8" t="s">
        <v>191</v>
      </c>
      <c r="E9" s="8" t="s">
        <v>186</v>
      </c>
      <c r="F9" s="8" t="s">
        <v>7</v>
      </c>
      <c r="G9" s="9">
        <v>2.4224537037037034E-2</v>
      </c>
      <c r="H9" s="4">
        <v>1.226</v>
      </c>
      <c r="K9" t="e">
        <f>VLOOKUP($D9,Pressendye!$D$2:$H$49,5,0)</f>
        <v>#N/A</v>
      </c>
      <c r="L9" t="e">
        <f>VLOOKUP($D9,Scolty!$D$2:$H$60,5,0)</f>
        <v>#N/A</v>
      </c>
      <c r="M9" t="e">
        <f>VLOOKUP($D9,'Hill of Fare'!$D$2:$H$51,5,0)</f>
        <v>#N/A</v>
      </c>
      <c r="N9">
        <f>VLOOKUP($D9,'Mither Tap'!$D$2:$H$70,5,0)</f>
        <v>1.226</v>
      </c>
      <c r="O9">
        <f>VLOOKUP($D9,'Cheyne Hill'!$D$2:$H$59,5,0)</f>
        <v>1.0669999999999999</v>
      </c>
      <c r="P9">
        <f t="shared" si="0"/>
        <v>2</v>
      </c>
      <c r="Q9" t="str">
        <f t="shared" si="1"/>
        <v/>
      </c>
    </row>
    <row r="10" spans="3:17" ht="15" customHeight="1" x14ac:dyDescent="0.25">
      <c r="C10" s="8">
        <v>9</v>
      </c>
      <c r="D10" s="8" t="s">
        <v>192</v>
      </c>
      <c r="E10" s="8" t="s">
        <v>103</v>
      </c>
      <c r="F10" s="8" t="s">
        <v>7</v>
      </c>
      <c r="G10" s="9">
        <v>2.4594907407407409E-2</v>
      </c>
      <c r="H10" s="4">
        <v>1.2270000000000001</v>
      </c>
      <c r="K10" t="e">
        <f>VLOOKUP($D10,Pressendye!$D$2:$H$49,5,0)</f>
        <v>#N/A</v>
      </c>
      <c r="L10" t="e">
        <f>VLOOKUP($D10,Scolty!$D$2:$H$60,5,0)</f>
        <v>#N/A</v>
      </c>
      <c r="M10" t="e">
        <f>VLOOKUP($D10,'Hill of Fare'!$D$2:$H$51,5,0)</f>
        <v>#N/A</v>
      </c>
      <c r="N10">
        <f>VLOOKUP($D10,'Mither Tap'!$D$2:$H$70,5,0)</f>
        <v>1.2270000000000001</v>
      </c>
      <c r="O10" t="e">
        <f>VLOOKUP($D10,'Cheyne Hill'!$D$2:$H$59,5,0)</f>
        <v>#N/A</v>
      </c>
      <c r="P10">
        <f t="shared" si="0"/>
        <v>1</v>
      </c>
      <c r="Q10" t="str">
        <f t="shared" si="1"/>
        <v/>
      </c>
    </row>
    <row r="11" spans="3:17" ht="15" customHeight="1" x14ac:dyDescent="0.25">
      <c r="C11" s="8">
        <v>10</v>
      </c>
      <c r="D11" s="8" t="s">
        <v>193</v>
      </c>
      <c r="E11" s="8" t="s">
        <v>194</v>
      </c>
      <c r="F11" s="8" t="s">
        <v>7</v>
      </c>
      <c r="G11" s="9">
        <v>2.4687499999999998E-2</v>
      </c>
      <c r="H11" s="4">
        <v>1.232</v>
      </c>
      <c r="K11" t="e">
        <f>VLOOKUP($D11,Pressendye!$D$2:$H$49,5,0)</f>
        <v>#N/A</v>
      </c>
      <c r="L11" t="e">
        <f>VLOOKUP($D11,Scolty!$D$2:$H$60,5,0)</f>
        <v>#N/A</v>
      </c>
      <c r="M11" t="e">
        <f>VLOOKUP($D11,'Hill of Fare'!$D$2:$H$51,5,0)</f>
        <v>#N/A</v>
      </c>
      <c r="N11">
        <f>VLOOKUP($D11,'Mither Tap'!$D$2:$H$70,5,0)</f>
        <v>1.232</v>
      </c>
      <c r="O11" t="e">
        <f>VLOOKUP($D11,'Cheyne Hill'!$D$2:$H$59,5,0)</f>
        <v>#N/A</v>
      </c>
      <c r="P11">
        <f t="shared" si="0"/>
        <v>1</v>
      </c>
      <c r="Q11" t="str">
        <f t="shared" si="1"/>
        <v/>
      </c>
    </row>
    <row r="12" spans="3:17" ht="15" customHeight="1" x14ac:dyDescent="0.25">
      <c r="C12" s="8">
        <v>11</v>
      </c>
      <c r="D12" s="8" t="s">
        <v>195</v>
      </c>
      <c r="E12" s="8" t="s">
        <v>186</v>
      </c>
      <c r="F12" s="8" t="s">
        <v>7</v>
      </c>
      <c r="G12" s="9">
        <v>2.4733796296296295E-2</v>
      </c>
      <c r="H12" s="4">
        <v>1.242</v>
      </c>
      <c r="K12" t="e">
        <f>VLOOKUP($D12,Pressendye!$D$2:$H$49,5,0)</f>
        <v>#N/A</v>
      </c>
      <c r="L12" t="e">
        <f>VLOOKUP($D12,Scolty!$D$2:$H$60,5,0)</f>
        <v>#N/A</v>
      </c>
      <c r="M12" t="e">
        <f>VLOOKUP($D12,'Hill of Fare'!$D$2:$H$51,5,0)</f>
        <v>#N/A</v>
      </c>
      <c r="N12">
        <f>VLOOKUP($D12,'Mither Tap'!$D$2:$H$70,5,0)</f>
        <v>1.242</v>
      </c>
      <c r="O12" t="e">
        <f>VLOOKUP($D12,'Cheyne Hill'!$D$2:$H$59,5,0)</f>
        <v>#N/A</v>
      </c>
      <c r="P12">
        <f t="shared" si="0"/>
        <v>1</v>
      </c>
      <c r="Q12" t="str">
        <f t="shared" si="1"/>
        <v/>
      </c>
    </row>
    <row r="13" spans="3:17" ht="15" customHeight="1" x14ac:dyDescent="0.25">
      <c r="C13" s="8">
        <v>12</v>
      </c>
      <c r="D13" s="8" t="s">
        <v>153</v>
      </c>
      <c r="E13" s="8" t="s">
        <v>186</v>
      </c>
      <c r="F13" s="8" t="s">
        <v>7</v>
      </c>
      <c r="G13" s="9">
        <v>2.4756944444444443E-2</v>
      </c>
      <c r="H13" s="4">
        <v>1.2490000000000001</v>
      </c>
      <c r="K13" t="e">
        <f>VLOOKUP($D13,Pressendye!$D$2:$H$49,5,0)</f>
        <v>#N/A</v>
      </c>
      <c r="L13" t="e">
        <f>VLOOKUP($D13,Scolty!$D$2:$H$60,5,0)</f>
        <v>#N/A</v>
      </c>
      <c r="M13">
        <f>VLOOKUP($D13,'Hill of Fare'!$D$2:$H$51,5,0)</f>
        <v>1.0660000000000001</v>
      </c>
      <c r="N13">
        <f>VLOOKUP($D13,'Mither Tap'!$D$2:$H$70,5,0)</f>
        <v>1.2490000000000001</v>
      </c>
      <c r="O13" t="e">
        <f>VLOOKUP($D13,'Cheyne Hill'!$D$2:$H$59,5,0)</f>
        <v>#N/A</v>
      </c>
      <c r="P13">
        <f t="shared" si="0"/>
        <v>2</v>
      </c>
      <c r="Q13" t="str">
        <f t="shared" si="1"/>
        <v/>
      </c>
    </row>
    <row r="14" spans="3:17" ht="15" customHeight="1" x14ac:dyDescent="0.25">
      <c r="C14" s="8">
        <v>13</v>
      </c>
      <c r="D14" s="8" t="s">
        <v>196</v>
      </c>
      <c r="E14" s="8" t="s">
        <v>9</v>
      </c>
      <c r="F14" s="8" t="s">
        <v>7</v>
      </c>
      <c r="G14" s="9">
        <v>2.5277777777777777E-2</v>
      </c>
      <c r="H14" s="4">
        <v>1.2569999999999999</v>
      </c>
      <c r="K14" t="e">
        <f>VLOOKUP($D14,Pressendye!$D$2:$H$49,5,0)</f>
        <v>#N/A</v>
      </c>
      <c r="L14" t="e">
        <f>VLOOKUP($D14,Scolty!$D$2:$H$60,5,0)</f>
        <v>#N/A</v>
      </c>
      <c r="M14" t="e">
        <f>VLOOKUP($D14,'Hill of Fare'!$D$2:$H$51,5,0)</f>
        <v>#N/A</v>
      </c>
      <c r="N14">
        <f>VLOOKUP($D14,'Mither Tap'!$D$2:$H$70,5,0)</f>
        <v>1.2569999999999999</v>
      </c>
      <c r="O14" t="e">
        <f>VLOOKUP($D14,'Cheyne Hill'!$D$2:$H$59,5,0)</f>
        <v>#N/A</v>
      </c>
      <c r="P14">
        <f t="shared" si="0"/>
        <v>1</v>
      </c>
      <c r="Q14" t="str">
        <f t="shared" si="1"/>
        <v/>
      </c>
    </row>
    <row r="15" spans="3:17" ht="15" customHeight="1" x14ac:dyDescent="0.25">
      <c r="C15" s="8">
        <v>14</v>
      </c>
      <c r="D15" s="8" t="s">
        <v>197</v>
      </c>
      <c r="E15" s="8" t="s">
        <v>19</v>
      </c>
      <c r="F15" s="8" t="s">
        <v>7</v>
      </c>
      <c r="G15" s="9">
        <v>2.5046296296296299E-2</v>
      </c>
      <c r="H15" s="4">
        <v>1.2629999999999999</v>
      </c>
      <c r="K15" t="e">
        <f>VLOOKUP($D15,Pressendye!$D$2:$H$49,5,0)</f>
        <v>#N/A</v>
      </c>
      <c r="L15" t="e">
        <f>VLOOKUP($D15,Scolty!$D$2:$H$60,5,0)</f>
        <v>#N/A</v>
      </c>
      <c r="M15" t="e">
        <f>VLOOKUP($D15,'Hill of Fare'!$D$2:$H$51,5,0)</f>
        <v>#N/A</v>
      </c>
      <c r="N15">
        <f>VLOOKUP($D15,'Mither Tap'!$D$2:$H$70,5,0)</f>
        <v>1.2629999999999999</v>
      </c>
      <c r="O15" t="e">
        <f>VLOOKUP($D15,'Cheyne Hill'!$D$2:$H$59,5,0)</f>
        <v>#N/A</v>
      </c>
      <c r="P15">
        <f t="shared" si="0"/>
        <v>1</v>
      </c>
      <c r="Q15" t="str">
        <f t="shared" si="1"/>
        <v/>
      </c>
    </row>
    <row r="16" spans="3:17" ht="15" customHeight="1" x14ac:dyDescent="0.25">
      <c r="C16" s="8">
        <v>15</v>
      </c>
      <c r="D16" s="8" t="s">
        <v>52</v>
      </c>
      <c r="E16" s="8" t="s">
        <v>8</v>
      </c>
      <c r="F16" s="8" t="s">
        <v>11</v>
      </c>
      <c r="G16" s="9">
        <v>2.5555555555555554E-2</v>
      </c>
      <c r="H16" s="4">
        <v>1.266</v>
      </c>
      <c r="K16">
        <f>VLOOKUP($D16,Pressendye!$D$2:$H$49,5,0)</f>
        <v>1.113</v>
      </c>
      <c r="L16">
        <f>VLOOKUP($D16,Scolty!$D$2:$H$60,5,0)</f>
        <v>1.1180000000000001</v>
      </c>
      <c r="M16">
        <f>VLOOKUP($D16,'Hill of Fare'!$D$2:$H$51,5,0)</f>
        <v>1.1120000000000001</v>
      </c>
      <c r="N16">
        <f>VLOOKUP($D16,'Mither Tap'!$D$2:$H$70,5,0)</f>
        <v>1.266</v>
      </c>
      <c r="O16">
        <f>VLOOKUP($D16,'Cheyne Hill'!$D$2:$H$59,5,0)</f>
        <v>1.1579999999999999</v>
      </c>
      <c r="P16">
        <f t="shared" si="0"/>
        <v>5</v>
      </c>
      <c r="Q16">
        <f t="shared" si="1"/>
        <v>1</v>
      </c>
    </row>
    <row r="17" spans="3:17" ht="15" customHeight="1" x14ac:dyDescent="0.25">
      <c r="C17" s="8">
        <v>16</v>
      </c>
      <c r="D17" s="8" t="s">
        <v>105</v>
      </c>
      <c r="E17" s="8" t="s">
        <v>186</v>
      </c>
      <c r="F17" s="8" t="s">
        <v>7</v>
      </c>
      <c r="G17" s="9">
        <v>2.5775462962962962E-2</v>
      </c>
      <c r="H17" s="4">
        <v>1.27</v>
      </c>
      <c r="K17" t="e">
        <f>VLOOKUP($D17,Pressendye!$D$2:$H$49,5,0)</f>
        <v>#N/A</v>
      </c>
      <c r="L17">
        <f>VLOOKUP($D17,Scolty!$D$2:$H$60,5,0)</f>
        <v>1.135</v>
      </c>
      <c r="M17" t="e">
        <f>VLOOKUP($D17,'Hill of Fare'!$D$2:$H$51,5,0)</f>
        <v>#N/A</v>
      </c>
      <c r="N17">
        <f>VLOOKUP($D17,'Mither Tap'!$D$2:$H$70,5,0)</f>
        <v>1.27</v>
      </c>
      <c r="O17" t="e">
        <f>VLOOKUP($D17,'Cheyne Hill'!$D$2:$H$59,5,0)</f>
        <v>#N/A</v>
      </c>
      <c r="P17">
        <f t="shared" si="0"/>
        <v>2</v>
      </c>
      <c r="Q17" t="str">
        <f t="shared" si="1"/>
        <v/>
      </c>
    </row>
    <row r="18" spans="3:17" ht="15" customHeight="1" x14ac:dyDescent="0.25">
      <c r="C18" s="8">
        <v>17</v>
      </c>
      <c r="D18" s="8" t="s">
        <v>198</v>
      </c>
      <c r="E18" s="8" t="s">
        <v>199</v>
      </c>
      <c r="F18" s="8" t="s">
        <v>11</v>
      </c>
      <c r="G18" s="9">
        <v>2.584490740740741E-2</v>
      </c>
      <c r="H18" s="4">
        <v>1.2709999999999999</v>
      </c>
      <c r="K18" t="e">
        <f>VLOOKUP($D18,Pressendye!$D$2:$H$49,5,0)</f>
        <v>#N/A</v>
      </c>
      <c r="L18" t="e">
        <f>VLOOKUP($D18,Scolty!$D$2:$H$60,5,0)</f>
        <v>#N/A</v>
      </c>
      <c r="M18" t="e">
        <f>VLOOKUP($D18,'Hill of Fare'!$D$2:$H$51,5,0)</f>
        <v>#N/A</v>
      </c>
      <c r="N18">
        <f>VLOOKUP($D18,'Mither Tap'!$D$2:$H$70,5,0)</f>
        <v>1.2709999999999999</v>
      </c>
      <c r="O18" t="e">
        <f>VLOOKUP($D18,'Cheyne Hill'!$D$2:$H$59,5,0)</f>
        <v>#N/A</v>
      </c>
      <c r="P18">
        <f t="shared" si="0"/>
        <v>1</v>
      </c>
      <c r="Q18" t="str">
        <f t="shared" si="1"/>
        <v/>
      </c>
    </row>
    <row r="19" spans="3:17" ht="15" customHeight="1" x14ac:dyDescent="0.25">
      <c r="C19" s="8">
        <v>18</v>
      </c>
      <c r="D19" s="8" t="s">
        <v>200</v>
      </c>
      <c r="E19" s="8" t="s">
        <v>194</v>
      </c>
      <c r="F19" s="8" t="s">
        <v>7</v>
      </c>
      <c r="G19" s="9">
        <v>2.642361111111111E-2</v>
      </c>
      <c r="H19" s="4">
        <v>1.2729999999999999</v>
      </c>
      <c r="K19" t="e">
        <f>VLOOKUP($D19,Pressendye!$D$2:$H$49,5,0)</f>
        <v>#N/A</v>
      </c>
      <c r="L19" t="e">
        <f>VLOOKUP($D19,Scolty!$D$2:$H$60,5,0)</f>
        <v>#N/A</v>
      </c>
      <c r="M19" t="e">
        <f>VLOOKUP($D19,'Hill of Fare'!$D$2:$H$51,5,0)</f>
        <v>#N/A</v>
      </c>
      <c r="N19">
        <f>VLOOKUP($D19,'Mither Tap'!$D$2:$H$70,5,0)</f>
        <v>1.2729999999999999</v>
      </c>
      <c r="O19" t="e">
        <f>VLOOKUP($D19,'Cheyne Hill'!$D$2:$H$59,5,0)</f>
        <v>#N/A</v>
      </c>
      <c r="P19">
        <f t="shared" si="0"/>
        <v>1</v>
      </c>
      <c r="Q19" t="str">
        <f t="shared" si="1"/>
        <v/>
      </c>
    </row>
    <row r="20" spans="3:17" ht="15" customHeight="1" x14ac:dyDescent="0.25">
      <c r="C20" s="8">
        <v>19</v>
      </c>
      <c r="D20" s="8" t="s">
        <v>201</v>
      </c>
      <c r="E20" s="8" t="s">
        <v>103</v>
      </c>
      <c r="F20" s="8" t="s">
        <v>14</v>
      </c>
      <c r="G20" s="9">
        <v>2.6759259259259257E-2</v>
      </c>
      <c r="H20" s="4">
        <v>1.284</v>
      </c>
      <c r="K20" t="e">
        <f>VLOOKUP($D20,Pressendye!$D$2:$H$49,5,0)</f>
        <v>#N/A</v>
      </c>
      <c r="L20" t="e">
        <f>VLOOKUP($D20,Scolty!$D$2:$H$60,5,0)</f>
        <v>#N/A</v>
      </c>
      <c r="M20" t="e">
        <f>VLOOKUP($D20,'Hill of Fare'!$D$2:$H$51,5,0)</f>
        <v>#N/A</v>
      </c>
      <c r="N20">
        <f>VLOOKUP($D20,'Mither Tap'!$D$2:$H$70,5,0)</f>
        <v>1.284</v>
      </c>
      <c r="O20" t="e">
        <f>VLOOKUP($D20,'Cheyne Hill'!$D$2:$H$59,5,0)</f>
        <v>#N/A</v>
      </c>
      <c r="P20">
        <f t="shared" si="0"/>
        <v>1</v>
      </c>
      <c r="Q20" t="str">
        <f t="shared" si="1"/>
        <v/>
      </c>
    </row>
    <row r="21" spans="3:17" ht="15" customHeight="1" x14ac:dyDescent="0.25">
      <c r="C21" s="8">
        <v>20</v>
      </c>
      <c r="D21" s="8" t="s">
        <v>61</v>
      </c>
      <c r="E21" s="8" t="s">
        <v>185</v>
      </c>
      <c r="F21" s="8" t="s">
        <v>14</v>
      </c>
      <c r="G21" s="9">
        <v>2.6863425925925926E-2</v>
      </c>
      <c r="H21" s="4">
        <v>1.2869999999999999</v>
      </c>
      <c r="K21">
        <f>VLOOKUP($D21,Pressendye!$D$2:$H$49,5,0)</f>
        <v>1.171</v>
      </c>
      <c r="L21" t="e">
        <f>VLOOKUP($D21,Scolty!$D$2:$H$60,5,0)</f>
        <v>#N/A</v>
      </c>
      <c r="M21" t="e">
        <f>VLOOKUP($D21,'Hill of Fare'!$D$2:$H$51,5,0)</f>
        <v>#N/A</v>
      </c>
      <c r="N21">
        <f>VLOOKUP($D21,'Mither Tap'!$D$2:$H$70,5,0)</f>
        <v>1.2869999999999999</v>
      </c>
      <c r="O21">
        <f>VLOOKUP($D21,'Cheyne Hill'!$D$2:$H$59,5,0)</f>
        <v>1.2150000000000001</v>
      </c>
      <c r="P21">
        <f t="shared" si="0"/>
        <v>3</v>
      </c>
      <c r="Q21">
        <f t="shared" si="1"/>
        <v>1</v>
      </c>
    </row>
    <row r="22" spans="3:17" ht="15" customHeight="1" x14ac:dyDescent="0.25">
      <c r="C22" s="8">
        <v>21</v>
      </c>
      <c r="D22" s="8" t="s">
        <v>58</v>
      </c>
      <c r="E22" s="8" t="s">
        <v>8</v>
      </c>
      <c r="F22" s="8" t="s">
        <v>26</v>
      </c>
      <c r="G22" s="9">
        <v>2.6932870370370371E-2</v>
      </c>
      <c r="H22" s="4">
        <v>1.2909999999999999</v>
      </c>
      <c r="K22">
        <f>VLOOKUP($D22,Pressendye!$D$2:$H$49,5,0)</f>
        <v>1.153</v>
      </c>
      <c r="L22" t="e">
        <f>VLOOKUP($D22,Scolty!$D$2:$H$60,5,0)</f>
        <v>#N/A</v>
      </c>
      <c r="M22" t="e">
        <f>VLOOKUP($D22,'Hill of Fare'!$D$2:$H$51,5,0)</f>
        <v>#N/A</v>
      </c>
      <c r="N22">
        <f>VLOOKUP($D22,'Mither Tap'!$D$2:$H$70,5,0)</f>
        <v>1.2909999999999999</v>
      </c>
      <c r="O22" t="e">
        <f>VLOOKUP($D22,'Cheyne Hill'!$D$2:$H$59,5,0)</f>
        <v>#N/A</v>
      </c>
      <c r="P22">
        <f t="shared" si="0"/>
        <v>2</v>
      </c>
      <c r="Q22" t="str">
        <f t="shared" si="1"/>
        <v/>
      </c>
    </row>
    <row r="23" spans="3:17" ht="15" customHeight="1" x14ac:dyDescent="0.25">
      <c r="C23" s="8">
        <v>22</v>
      </c>
      <c r="D23" s="8" t="s">
        <v>202</v>
      </c>
      <c r="E23" s="8" t="s">
        <v>17</v>
      </c>
      <c r="F23" s="8" t="s">
        <v>7</v>
      </c>
      <c r="G23" s="9">
        <v>2.7118055555555552E-2</v>
      </c>
      <c r="H23" s="4">
        <v>1.2909999999999999</v>
      </c>
      <c r="K23" t="e">
        <f>VLOOKUP($D23,Pressendye!$D$2:$H$49,5,0)</f>
        <v>#N/A</v>
      </c>
      <c r="L23" t="e">
        <f>VLOOKUP($D23,Scolty!$D$2:$H$60,5,0)</f>
        <v>#N/A</v>
      </c>
      <c r="M23" t="e">
        <f>VLOOKUP($D23,'Hill of Fare'!$D$2:$H$51,5,0)</f>
        <v>#N/A</v>
      </c>
      <c r="N23">
        <f>VLOOKUP($D23,'Mither Tap'!$D$2:$H$70,5,0)</f>
        <v>1.2909999999999999</v>
      </c>
      <c r="O23">
        <f>VLOOKUP($D23,'Cheyne Hill'!$D$2:$H$59,5,0)</f>
        <v>1.1240000000000001</v>
      </c>
      <c r="P23">
        <f t="shared" si="0"/>
        <v>2</v>
      </c>
      <c r="Q23" t="str">
        <f t="shared" si="1"/>
        <v/>
      </c>
    </row>
    <row r="24" spans="3:17" ht="15" customHeight="1" x14ac:dyDescent="0.25">
      <c r="C24" s="8">
        <v>23</v>
      </c>
      <c r="D24" s="8" t="s">
        <v>203</v>
      </c>
      <c r="E24" s="8" t="s">
        <v>186</v>
      </c>
      <c r="F24" s="8" t="s">
        <v>11</v>
      </c>
      <c r="G24" s="9">
        <v>2.7141203703703706E-2</v>
      </c>
      <c r="H24" s="4">
        <v>1.2929999999999999</v>
      </c>
      <c r="K24" t="e">
        <f>VLOOKUP($D24,Pressendye!$D$2:$H$49,5,0)</f>
        <v>#N/A</v>
      </c>
      <c r="L24" t="e">
        <f>VLOOKUP($D24,Scolty!$D$2:$H$60,5,0)</f>
        <v>#N/A</v>
      </c>
      <c r="M24" t="e">
        <f>VLOOKUP($D24,'Hill of Fare'!$D$2:$H$51,5,0)</f>
        <v>#N/A</v>
      </c>
      <c r="N24">
        <f>VLOOKUP($D24,'Mither Tap'!$D$2:$H$70,5,0)</f>
        <v>1.2929999999999999</v>
      </c>
      <c r="O24" t="e">
        <f>VLOOKUP($D24,'Cheyne Hill'!$D$2:$H$59,5,0)</f>
        <v>#N/A</v>
      </c>
      <c r="P24">
        <f t="shared" si="0"/>
        <v>1</v>
      </c>
      <c r="Q24" t="str">
        <f t="shared" si="1"/>
        <v/>
      </c>
    </row>
    <row r="25" spans="3:17" ht="15" customHeight="1" x14ac:dyDescent="0.25">
      <c r="C25" s="8">
        <v>24</v>
      </c>
      <c r="D25" s="8" t="s">
        <v>204</v>
      </c>
      <c r="E25" s="8" t="s">
        <v>205</v>
      </c>
      <c r="F25" s="8" t="s">
        <v>7</v>
      </c>
      <c r="G25" s="9">
        <v>2.7476851851851853E-2</v>
      </c>
      <c r="H25" s="4">
        <v>1.294</v>
      </c>
      <c r="K25" t="e">
        <f>VLOOKUP($D25,Pressendye!$D$2:$H$49,5,0)</f>
        <v>#N/A</v>
      </c>
      <c r="L25" t="e">
        <f>VLOOKUP($D25,Scolty!$D$2:$H$60,5,0)</f>
        <v>#N/A</v>
      </c>
      <c r="M25" t="e">
        <f>VLOOKUP($D25,'Hill of Fare'!$D$2:$H$51,5,0)</f>
        <v>#N/A</v>
      </c>
      <c r="N25">
        <f>VLOOKUP($D25,'Mither Tap'!$D$2:$H$70,5,0)</f>
        <v>1.294</v>
      </c>
      <c r="O25">
        <f>VLOOKUP($D25,'Cheyne Hill'!$D$2:$H$59,5,0)</f>
        <v>1.1779999999999999</v>
      </c>
      <c r="P25">
        <f t="shared" si="0"/>
        <v>2</v>
      </c>
      <c r="Q25" t="str">
        <f t="shared" si="1"/>
        <v/>
      </c>
    </row>
    <row r="26" spans="3:17" ht="15" customHeight="1" x14ac:dyDescent="0.25">
      <c r="C26" s="8">
        <v>25</v>
      </c>
      <c r="D26" s="8" t="s">
        <v>115</v>
      </c>
      <c r="E26" s="8" t="s">
        <v>185</v>
      </c>
      <c r="F26" s="8" t="s">
        <v>14</v>
      </c>
      <c r="G26" s="9">
        <v>2.7557870370370368E-2</v>
      </c>
      <c r="H26" s="4">
        <v>1.3129999999999999</v>
      </c>
      <c r="K26" t="e">
        <f>VLOOKUP($D26,Pressendye!$D$2:$H$49,5,0)</f>
        <v>#N/A</v>
      </c>
      <c r="L26">
        <f>VLOOKUP($D26,Scolty!$D$2:$H$60,5,0)</f>
        <v>1.22</v>
      </c>
      <c r="M26">
        <f>VLOOKUP($D26,'Hill of Fare'!$D$2:$H$51,5,0)</f>
        <v>1.1459999999999999</v>
      </c>
      <c r="N26">
        <f>VLOOKUP($D26,'Mither Tap'!$D$2:$H$70,5,0)</f>
        <v>1.3129999999999999</v>
      </c>
      <c r="O26" t="e">
        <f>VLOOKUP($D26,'Cheyne Hill'!$D$2:$H$59,5,0)</f>
        <v>#N/A</v>
      </c>
      <c r="P26">
        <f t="shared" si="0"/>
        <v>3</v>
      </c>
      <c r="Q26">
        <f t="shared" si="1"/>
        <v>1</v>
      </c>
    </row>
    <row r="27" spans="3:17" ht="15" customHeight="1" x14ac:dyDescent="0.25">
      <c r="C27" s="8">
        <v>26</v>
      </c>
      <c r="D27" s="8" t="s">
        <v>62</v>
      </c>
      <c r="E27" s="8" t="s">
        <v>17</v>
      </c>
      <c r="F27" s="8" t="s">
        <v>7</v>
      </c>
      <c r="G27" s="9">
        <v>2.7581018518518519E-2</v>
      </c>
      <c r="H27" s="4">
        <v>1.323</v>
      </c>
      <c r="K27">
        <f>VLOOKUP($D27,Pressendye!$D$2:$H$49,5,0)</f>
        <v>1.1759999999999999</v>
      </c>
      <c r="L27">
        <f>VLOOKUP($D27,Scolty!$D$2:$H$60,5,0)</f>
        <v>1.1759999999999999</v>
      </c>
      <c r="M27" t="e">
        <f>VLOOKUP($D27,'Hill of Fare'!$D$2:$H$51,5,0)</f>
        <v>#N/A</v>
      </c>
      <c r="N27">
        <f>VLOOKUP($D27,'Mither Tap'!$D$2:$H$70,5,0)</f>
        <v>1.323</v>
      </c>
      <c r="O27" t="e">
        <f>VLOOKUP($D27,'Cheyne Hill'!$D$2:$H$59,5,0)</f>
        <v>#N/A</v>
      </c>
      <c r="P27">
        <f t="shared" si="0"/>
        <v>3</v>
      </c>
      <c r="Q27">
        <f t="shared" si="1"/>
        <v>1</v>
      </c>
    </row>
    <row r="28" spans="3:17" ht="15" customHeight="1" x14ac:dyDescent="0.25">
      <c r="C28" s="8">
        <v>27</v>
      </c>
      <c r="D28" s="8" t="s">
        <v>56</v>
      </c>
      <c r="E28" s="8" t="s">
        <v>186</v>
      </c>
      <c r="F28" s="8" t="s">
        <v>7</v>
      </c>
      <c r="G28" s="9">
        <v>2.7824074074074074E-2</v>
      </c>
      <c r="H28" s="4">
        <v>1.3260000000000001</v>
      </c>
      <c r="K28">
        <f>VLOOKUP($D28,Pressendye!$D$2:$H$49,5,0)</f>
        <v>1.1359999999999999</v>
      </c>
      <c r="L28" t="e">
        <f>VLOOKUP($D28,Scolty!$D$2:$H$60,5,0)</f>
        <v>#N/A</v>
      </c>
      <c r="M28" t="e">
        <f>VLOOKUP($D28,'Hill of Fare'!$D$2:$H$51,5,0)</f>
        <v>#N/A</v>
      </c>
      <c r="N28">
        <f>VLOOKUP($D28,'Mither Tap'!$D$2:$H$70,5,0)</f>
        <v>1.3260000000000001</v>
      </c>
      <c r="O28">
        <f>VLOOKUP($D28,'Cheyne Hill'!$D$2:$H$59,5,0)</f>
        <v>1.222</v>
      </c>
      <c r="P28">
        <f t="shared" si="0"/>
        <v>3</v>
      </c>
      <c r="Q28">
        <f t="shared" si="1"/>
        <v>1</v>
      </c>
    </row>
    <row r="29" spans="3:17" ht="15" customHeight="1" x14ac:dyDescent="0.25">
      <c r="C29" s="8">
        <v>28</v>
      </c>
      <c r="D29" s="8" t="s">
        <v>206</v>
      </c>
      <c r="E29" s="8" t="s">
        <v>103</v>
      </c>
      <c r="F29" s="8" t="s">
        <v>7</v>
      </c>
      <c r="G29" s="9">
        <v>2.7974537037037034E-2</v>
      </c>
      <c r="H29" s="4">
        <v>1.335</v>
      </c>
      <c r="K29" t="e">
        <f>VLOOKUP($D29,Pressendye!$D$2:$H$49,5,0)</f>
        <v>#N/A</v>
      </c>
      <c r="L29" t="e">
        <f>VLOOKUP($D29,Scolty!$D$2:$H$60,5,0)</f>
        <v>#N/A</v>
      </c>
      <c r="M29" t="e">
        <f>VLOOKUP($D29,'Hill of Fare'!$D$2:$H$51,5,0)</f>
        <v>#N/A</v>
      </c>
      <c r="N29">
        <f>VLOOKUP($D29,'Mither Tap'!$D$2:$H$70,5,0)</f>
        <v>1.335</v>
      </c>
      <c r="O29" t="e">
        <f>VLOOKUP($D29,'Cheyne Hill'!$D$2:$H$59,5,0)</f>
        <v>#N/A</v>
      </c>
      <c r="P29">
        <f t="shared" si="0"/>
        <v>1</v>
      </c>
      <c r="Q29" t="str">
        <f t="shared" si="1"/>
        <v/>
      </c>
    </row>
    <row r="30" spans="3:17" ht="15" customHeight="1" x14ac:dyDescent="0.25">
      <c r="C30" s="8">
        <v>29</v>
      </c>
      <c r="D30" s="8" t="s">
        <v>207</v>
      </c>
      <c r="E30" s="8" t="s">
        <v>186</v>
      </c>
      <c r="F30" s="8" t="s">
        <v>13</v>
      </c>
      <c r="G30" s="9">
        <v>2.7986111111111111E-2</v>
      </c>
      <c r="H30" s="4">
        <v>1.341</v>
      </c>
      <c r="K30" t="e">
        <f>VLOOKUP($D30,Pressendye!$D$2:$H$49,5,0)</f>
        <v>#N/A</v>
      </c>
      <c r="L30" t="e">
        <f>VLOOKUP($D30,Scolty!$D$2:$H$60,5,0)</f>
        <v>#N/A</v>
      </c>
      <c r="M30" t="e">
        <f>VLOOKUP($D30,'Hill of Fare'!$D$2:$H$51,5,0)</f>
        <v>#N/A</v>
      </c>
      <c r="N30">
        <f>VLOOKUP($D30,'Mither Tap'!$D$2:$H$70,5,0)</f>
        <v>1.341</v>
      </c>
      <c r="O30" t="e">
        <f>VLOOKUP($D30,'Cheyne Hill'!$D$2:$H$59,5,0)</f>
        <v>#N/A</v>
      </c>
      <c r="P30">
        <f t="shared" si="0"/>
        <v>1</v>
      </c>
      <c r="Q30" t="str">
        <f t="shared" si="1"/>
        <v/>
      </c>
    </row>
    <row r="31" spans="3:17" ht="15" customHeight="1" x14ac:dyDescent="0.25">
      <c r="C31" s="8">
        <v>30</v>
      </c>
      <c r="D31" s="8" t="s">
        <v>75</v>
      </c>
      <c r="E31" s="8" t="s">
        <v>8</v>
      </c>
      <c r="F31" s="8" t="s">
        <v>11</v>
      </c>
      <c r="G31" s="9">
        <v>2.78125E-2</v>
      </c>
      <c r="H31" s="4">
        <v>1.343</v>
      </c>
      <c r="K31">
        <f>VLOOKUP($D31,Pressendye!$D$2:$H$49,5,0)</f>
        <v>1.2629999999999999</v>
      </c>
      <c r="L31">
        <f>VLOOKUP($D31,Scolty!$D$2:$H$60,5,0)</f>
        <v>1.2769999999999999</v>
      </c>
      <c r="M31">
        <f>VLOOKUP($D31,'Hill of Fare'!$D$2:$H$51,5,0)</f>
        <v>1.1519999999999999</v>
      </c>
      <c r="N31">
        <f>VLOOKUP($D31,'Mither Tap'!$D$2:$H$70,5,0)</f>
        <v>1.343</v>
      </c>
      <c r="O31" t="e">
        <f>VLOOKUP($D31,'Cheyne Hill'!$D$2:$H$59,5,0)</f>
        <v>#N/A</v>
      </c>
      <c r="P31">
        <f t="shared" si="0"/>
        <v>4</v>
      </c>
      <c r="Q31">
        <f t="shared" si="1"/>
        <v>1</v>
      </c>
    </row>
    <row r="32" spans="3:17" ht="15" customHeight="1" x14ac:dyDescent="0.25">
      <c r="C32" s="8">
        <v>31</v>
      </c>
      <c r="D32" s="8" t="s">
        <v>57</v>
      </c>
      <c r="E32" s="8" t="s">
        <v>103</v>
      </c>
      <c r="F32" s="8" t="s">
        <v>7</v>
      </c>
      <c r="G32" s="9">
        <v>2.8310185185185185E-2</v>
      </c>
      <c r="H32" s="4">
        <v>1.3759999999999999</v>
      </c>
      <c r="K32">
        <f>VLOOKUP($D32,Pressendye!$D$2:$H$49,5,0)</f>
        <v>1.1459999999999999</v>
      </c>
      <c r="L32">
        <f>VLOOKUP($D32,Scolty!$D$2:$H$60,5,0)</f>
        <v>1.256</v>
      </c>
      <c r="M32" t="e">
        <f>VLOOKUP($D32,'Hill of Fare'!$D$2:$H$51,5,0)</f>
        <v>#N/A</v>
      </c>
      <c r="N32">
        <f>VLOOKUP($D32,'Mither Tap'!$D$2:$H$70,5,0)</f>
        <v>1.3759999999999999</v>
      </c>
      <c r="O32" t="e">
        <f>VLOOKUP($D32,'Cheyne Hill'!$D$2:$H$59,5,0)</f>
        <v>#N/A</v>
      </c>
      <c r="P32">
        <f t="shared" si="0"/>
        <v>3</v>
      </c>
      <c r="Q32">
        <f t="shared" si="1"/>
        <v>1</v>
      </c>
    </row>
    <row r="33" spans="3:17" ht="15" customHeight="1" x14ac:dyDescent="0.25">
      <c r="C33" s="8">
        <v>32</v>
      </c>
      <c r="D33" s="8" t="s">
        <v>208</v>
      </c>
      <c r="E33" s="8" t="s">
        <v>209</v>
      </c>
      <c r="F33" s="8" t="s">
        <v>7</v>
      </c>
      <c r="G33" s="9">
        <v>2.8495370370370369E-2</v>
      </c>
      <c r="H33" s="4">
        <v>1.383</v>
      </c>
      <c r="K33" t="e">
        <f>VLOOKUP($D33,Pressendye!$D$2:$H$49,5,0)</f>
        <v>#N/A</v>
      </c>
      <c r="L33" t="e">
        <f>VLOOKUP($D33,Scolty!$D$2:$H$60,5,0)</f>
        <v>#N/A</v>
      </c>
      <c r="M33" t="e">
        <f>VLOOKUP($D33,'Hill of Fare'!$D$2:$H$51,5,0)</f>
        <v>#N/A</v>
      </c>
      <c r="N33">
        <f>VLOOKUP($D33,'Mither Tap'!$D$2:$H$70,5,0)</f>
        <v>1.383</v>
      </c>
      <c r="O33" t="e">
        <f>VLOOKUP($D33,'Cheyne Hill'!$D$2:$H$59,5,0)</f>
        <v>#N/A</v>
      </c>
      <c r="P33">
        <f t="shared" si="0"/>
        <v>1</v>
      </c>
      <c r="Q33" t="str">
        <f t="shared" si="1"/>
        <v/>
      </c>
    </row>
    <row r="34" spans="3:17" ht="15" customHeight="1" x14ac:dyDescent="0.25">
      <c r="C34" s="8">
        <v>33</v>
      </c>
      <c r="D34" s="8" t="s">
        <v>68</v>
      </c>
      <c r="E34" s="8" t="s">
        <v>69</v>
      </c>
      <c r="F34" s="8" t="s">
        <v>7</v>
      </c>
      <c r="G34" s="9">
        <v>2.8622685185185185E-2</v>
      </c>
      <c r="H34" s="4">
        <v>1.3939999999999999</v>
      </c>
      <c r="K34">
        <f>VLOOKUP($D34,Pressendye!$D$2:$H$49,5,0)</f>
        <v>1.218</v>
      </c>
      <c r="L34" t="e">
        <f>VLOOKUP($D34,Scolty!$D$2:$H$60,5,0)</f>
        <v>#N/A</v>
      </c>
      <c r="M34">
        <f>VLOOKUP($D34,'Hill of Fare'!$D$2:$H$51,5,0)</f>
        <v>1.163</v>
      </c>
      <c r="N34">
        <f>VLOOKUP($D34,'Mither Tap'!$D$2:$H$70,5,0)</f>
        <v>1.3939999999999999</v>
      </c>
      <c r="O34" t="e">
        <f>VLOOKUP($D34,'Cheyne Hill'!$D$2:$H$59,5,0)</f>
        <v>#N/A</v>
      </c>
      <c r="P34">
        <f t="shared" ref="P34:P65" si="2">COUNT(K34:O34)</f>
        <v>3</v>
      </c>
      <c r="Q34">
        <f t="shared" si="1"/>
        <v>1</v>
      </c>
    </row>
    <row r="35" spans="3:17" ht="15" customHeight="1" x14ac:dyDescent="0.25">
      <c r="C35" s="8">
        <v>34</v>
      </c>
      <c r="D35" s="8" t="s">
        <v>171</v>
      </c>
      <c r="E35" s="8" t="s">
        <v>8</v>
      </c>
      <c r="F35" s="8" t="s">
        <v>11</v>
      </c>
      <c r="G35" s="9">
        <v>2.9247685185185186E-2</v>
      </c>
      <c r="H35" s="4">
        <v>1.4219999999999999</v>
      </c>
      <c r="K35" t="e">
        <f>VLOOKUP($D35,Pressendye!$D$2:$H$49,5,0)</f>
        <v>#N/A</v>
      </c>
      <c r="L35" t="e">
        <f>VLOOKUP($D35,Scolty!$D$2:$H$60,5,0)</f>
        <v>#N/A</v>
      </c>
      <c r="M35">
        <f>VLOOKUP($D35,'Hill of Fare'!$D$2:$H$51,5,0)</f>
        <v>1.2509999999999999</v>
      </c>
      <c r="N35">
        <f>VLOOKUP($D35,'Mither Tap'!$D$2:$H$70,5,0)</f>
        <v>1.4219999999999999</v>
      </c>
      <c r="O35" t="e">
        <f>VLOOKUP($D35,'Cheyne Hill'!$D$2:$H$59,5,0)</f>
        <v>#N/A</v>
      </c>
      <c r="P35">
        <f t="shared" si="2"/>
        <v>2</v>
      </c>
      <c r="Q35" t="str">
        <f t="shared" si="1"/>
        <v/>
      </c>
    </row>
    <row r="36" spans="3:17" ht="15" customHeight="1" x14ac:dyDescent="0.25">
      <c r="C36" s="8">
        <v>35</v>
      </c>
      <c r="D36" s="8" t="s">
        <v>118</v>
      </c>
      <c r="E36" s="8" t="s">
        <v>185</v>
      </c>
      <c r="F36" s="8" t="s">
        <v>15</v>
      </c>
      <c r="G36" s="9">
        <v>2.9201388888888888E-2</v>
      </c>
      <c r="H36" s="4">
        <v>1.427</v>
      </c>
      <c r="K36" t="e">
        <f>VLOOKUP($D36,Pressendye!$D$2:$H$49,5,0)</f>
        <v>#N/A</v>
      </c>
      <c r="L36">
        <f>VLOOKUP($D36,Scolty!$D$2:$H$60,5,0)</f>
        <v>1.242</v>
      </c>
      <c r="M36">
        <f>VLOOKUP($D36,'Hill of Fare'!$D$2:$H$51,5,0)</f>
        <v>1.202</v>
      </c>
      <c r="N36">
        <f>VLOOKUP($D36,'Mither Tap'!$D$2:$H$70,5,0)</f>
        <v>1.427</v>
      </c>
      <c r="O36">
        <f>VLOOKUP($D36,'Cheyne Hill'!$D$2:$H$59,5,0)</f>
        <v>1.306</v>
      </c>
      <c r="P36">
        <f t="shared" si="2"/>
        <v>4</v>
      </c>
      <c r="Q36">
        <f t="shared" si="1"/>
        <v>1</v>
      </c>
    </row>
    <row r="37" spans="3:17" ht="15" customHeight="1" x14ac:dyDescent="0.25">
      <c r="C37" s="8">
        <v>36</v>
      </c>
      <c r="D37" s="8" t="s">
        <v>76</v>
      </c>
      <c r="E37" s="8" t="s">
        <v>210</v>
      </c>
      <c r="F37" s="8" t="s">
        <v>21</v>
      </c>
      <c r="G37" s="9">
        <v>2.9803240740740741E-2</v>
      </c>
      <c r="H37" s="4">
        <v>1.4279999999999999</v>
      </c>
      <c r="K37">
        <f>VLOOKUP($D37,Pressendye!$D$2:$H$49,5,0)</f>
        <v>1.2769999999999999</v>
      </c>
      <c r="L37">
        <f>VLOOKUP($D37,Scolty!$D$2:$H$60,5,0)</f>
        <v>1.3080000000000001</v>
      </c>
      <c r="M37">
        <f>VLOOKUP($D37,'Hill of Fare'!$D$2:$H$51,5,0)</f>
        <v>1.2210000000000001</v>
      </c>
      <c r="N37">
        <f>VLOOKUP($D37,'Mither Tap'!$D$2:$H$70,5,0)</f>
        <v>1.4279999999999999</v>
      </c>
      <c r="O37" t="e">
        <f>VLOOKUP($D37,'Cheyne Hill'!$D$2:$H$59,5,0)</f>
        <v>#N/A</v>
      </c>
      <c r="P37">
        <f t="shared" si="2"/>
        <v>4</v>
      </c>
      <c r="Q37">
        <f t="shared" si="1"/>
        <v>1</v>
      </c>
    </row>
    <row r="38" spans="3:17" ht="15" customHeight="1" x14ac:dyDescent="0.25">
      <c r="C38" s="8">
        <v>37</v>
      </c>
      <c r="D38" s="8" t="s">
        <v>211</v>
      </c>
      <c r="E38" s="8" t="s">
        <v>103</v>
      </c>
      <c r="F38" s="8" t="s">
        <v>11</v>
      </c>
      <c r="G38" s="9">
        <v>3.0115740740740738E-2</v>
      </c>
      <c r="H38" s="4">
        <v>1.4490000000000001</v>
      </c>
      <c r="K38" t="e">
        <f>VLOOKUP($D38,Pressendye!$D$2:$H$49,5,0)</f>
        <v>#N/A</v>
      </c>
      <c r="L38" t="e">
        <f>VLOOKUP($D38,Scolty!$D$2:$H$60,5,0)</f>
        <v>#N/A</v>
      </c>
      <c r="M38" t="e">
        <f>VLOOKUP($D38,'Hill of Fare'!$D$2:$H$51,5,0)</f>
        <v>#N/A</v>
      </c>
      <c r="N38">
        <f>VLOOKUP($D38,'Mither Tap'!$D$2:$H$70,5,0)</f>
        <v>1.4490000000000001</v>
      </c>
      <c r="O38" t="e">
        <f>VLOOKUP($D38,'Cheyne Hill'!$D$2:$H$59,5,0)</f>
        <v>#N/A</v>
      </c>
      <c r="P38">
        <f t="shared" si="2"/>
        <v>1</v>
      </c>
      <c r="Q38" t="str">
        <f t="shared" si="1"/>
        <v/>
      </c>
    </row>
    <row r="39" spans="3:17" ht="15" customHeight="1" x14ac:dyDescent="0.25">
      <c r="C39" s="8">
        <v>38</v>
      </c>
      <c r="D39" s="8" t="s">
        <v>212</v>
      </c>
      <c r="E39" s="8" t="s">
        <v>69</v>
      </c>
      <c r="F39" s="8" t="s">
        <v>14</v>
      </c>
      <c r="G39" s="9">
        <v>3.037037037037037E-2</v>
      </c>
      <c r="H39" s="4">
        <v>1.4590000000000001</v>
      </c>
      <c r="K39" t="e">
        <f>VLOOKUP($D39,Pressendye!$D$2:$H$49,5,0)</f>
        <v>#N/A</v>
      </c>
      <c r="L39" t="e">
        <f>VLOOKUP($D39,Scolty!$D$2:$H$60,5,0)</f>
        <v>#N/A</v>
      </c>
      <c r="M39" t="e">
        <f>VLOOKUP($D39,'Hill of Fare'!$D$2:$H$51,5,0)</f>
        <v>#N/A</v>
      </c>
      <c r="N39">
        <f>VLOOKUP($D39,'Mither Tap'!$D$2:$H$70,5,0)</f>
        <v>1.4590000000000001</v>
      </c>
      <c r="O39" t="e">
        <f>VLOOKUP($D39,'Cheyne Hill'!$D$2:$H$59,5,0)</f>
        <v>#N/A</v>
      </c>
      <c r="P39">
        <f t="shared" si="2"/>
        <v>1</v>
      </c>
      <c r="Q39" t="str">
        <f t="shared" si="1"/>
        <v/>
      </c>
    </row>
    <row r="40" spans="3:17" ht="15" customHeight="1" x14ac:dyDescent="0.25">
      <c r="C40" s="8">
        <v>39</v>
      </c>
      <c r="D40" s="8" t="s">
        <v>213</v>
      </c>
      <c r="E40" s="8" t="s">
        <v>9</v>
      </c>
      <c r="F40" s="8" t="s">
        <v>7</v>
      </c>
      <c r="G40" s="9">
        <v>3.0497685185185183E-2</v>
      </c>
      <c r="H40" s="4">
        <v>1.4710000000000001</v>
      </c>
      <c r="K40" t="e">
        <f>VLOOKUP($D40,Pressendye!$D$2:$H$49,5,0)</f>
        <v>#N/A</v>
      </c>
      <c r="L40" t="e">
        <f>VLOOKUP($D40,Scolty!$D$2:$H$60,5,0)</f>
        <v>#N/A</v>
      </c>
      <c r="M40" t="e">
        <f>VLOOKUP($D40,'Hill of Fare'!$D$2:$H$51,5,0)</f>
        <v>#N/A</v>
      </c>
      <c r="N40">
        <f>VLOOKUP($D40,'Mither Tap'!$D$2:$H$70,5,0)</f>
        <v>1.4710000000000001</v>
      </c>
      <c r="O40" t="e">
        <f>VLOOKUP($D40,'Cheyne Hill'!$D$2:$H$59,5,0)</f>
        <v>#N/A</v>
      </c>
      <c r="P40">
        <f t="shared" si="2"/>
        <v>1</v>
      </c>
      <c r="Q40" t="str">
        <f t="shared" si="1"/>
        <v/>
      </c>
    </row>
    <row r="41" spans="3:17" ht="15" customHeight="1" x14ac:dyDescent="0.25">
      <c r="C41" s="8">
        <v>40</v>
      </c>
      <c r="D41" s="8" t="s">
        <v>214</v>
      </c>
      <c r="E41" s="8" t="s">
        <v>9</v>
      </c>
      <c r="F41" s="8" t="s">
        <v>11</v>
      </c>
      <c r="G41" s="9">
        <v>3.0624999999999999E-2</v>
      </c>
      <c r="H41" s="4">
        <v>1.472</v>
      </c>
      <c r="K41" t="e">
        <f>VLOOKUP($D41,Pressendye!$D$2:$H$49,5,0)</f>
        <v>#N/A</v>
      </c>
      <c r="L41" t="e">
        <f>VLOOKUP($D41,Scolty!$D$2:$H$60,5,0)</f>
        <v>#N/A</v>
      </c>
      <c r="M41" t="e">
        <f>VLOOKUP($D41,'Hill of Fare'!$D$2:$H$51,5,0)</f>
        <v>#N/A</v>
      </c>
      <c r="N41">
        <f>VLOOKUP($D41,'Mither Tap'!$D$2:$H$70,5,0)</f>
        <v>1.472</v>
      </c>
      <c r="O41" t="e">
        <f>VLOOKUP($D41,'Cheyne Hill'!$D$2:$H$59,5,0)</f>
        <v>#N/A</v>
      </c>
      <c r="P41">
        <f t="shared" si="2"/>
        <v>1</v>
      </c>
      <c r="Q41" t="str">
        <f t="shared" si="1"/>
        <v/>
      </c>
    </row>
    <row r="42" spans="3:17" ht="15" customHeight="1" x14ac:dyDescent="0.25">
      <c r="C42" s="8">
        <v>41</v>
      </c>
      <c r="D42" s="8" t="s">
        <v>215</v>
      </c>
      <c r="E42" s="8" t="s">
        <v>8</v>
      </c>
      <c r="F42" s="8" t="s">
        <v>21</v>
      </c>
      <c r="G42" s="9">
        <v>3.1446759259259258E-2</v>
      </c>
      <c r="H42" s="4">
        <v>1.5029999999999999</v>
      </c>
      <c r="K42" t="e">
        <f>VLOOKUP($D42,Pressendye!$D$2:$H$49,5,0)</f>
        <v>#N/A</v>
      </c>
      <c r="L42" t="e">
        <f>VLOOKUP($D42,Scolty!$D$2:$H$60,5,0)</f>
        <v>#N/A</v>
      </c>
      <c r="M42" t="e">
        <f>VLOOKUP($D42,'Hill of Fare'!$D$2:$H$51,5,0)</f>
        <v>#N/A</v>
      </c>
      <c r="N42">
        <f>VLOOKUP($D42,'Mither Tap'!$D$2:$H$70,5,0)</f>
        <v>1.5029999999999999</v>
      </c>
      <c r="O42">
        <f>VLOOKUP($D42,'Cheyne Hill'!$D$2:$H$59,5,0)</f>
        <v>1.359</v>
      </c>
      <c r="P42">
        <f t="shared" si="2"/>
        <v>2</v>
      </c>
      <c r="Q42" t="str">
        <f t="shared" si="1"/>
        <v/>
      </c>
    </row>
    <row r="43" spans="3:17" ht="15" customHeight="1" x14ac:dyDescent="0.25">
      <c r="C43" s="8">
        <v>42</v>
      </c>
      <c r="D43" s="8" t="s">
        <v>132</v>
      </c>
      <c r="E43" s="8" t="s">
        <v>216</v>
      </c>
      <c r="F43" s="8" t="s">
        <v>21</v>
      </c>
      <c r="G43" s="9">
        <v>3.1539351851851853E-2</v>
      </c>
      <c r="H43" s="4">
        <v>1.5189999999999999</v>
      </c>
      <c r="K43" t="e">
        <f>VLOOKUP($D43,Pressendye!$D$2:$H$49,5,0)</f>
        <v>#N/A</v>
      </c>
      <c r="L43">
        <f>VLOOKUP($D43,Scolty!$D$2:$H$60,5,0)</f>
        <v>1.387</v>
      </c>
      <c r="M43">
        <f>VLOOKUP($D43,'Hill of Fare'!$D$2:$H$51,5,0)</f>
        <v>1.256</v>
      </c>
      <c r="N43">
        <f>VLOOKUP($D43,'Mither Tap'!$D$2:$H$70,5,0)</f>
        <v>1.5189999999999999</v>
      </c>
      <c r="O43">
        <f>VLOOKUP($D43,'Cheyne Hill'!$D$2:$H$59,5,0)</f>
        <v>1.363</v>
      </c>
      <c r="P43">
        <f t="shared" si="2"/>
        <v>4</v>
      </c>
      <c r="Q43">
        <f t="shared" si="1"/>
        <v>1</v>
      </c>
    </row>
    <row r="44" spans="3:17" ht="15" customHeight="1" x14ac:dyDescent="0.25">
      <c r="C44" s="8">
        <v>43</v>
      </c>
      <c r="D44" s="8" t="s">
        <v>127</v>
      </c>
      <c r="E44" s="8" t="s">
        <v>103</v>
      </c>
      <c r="F44" s="8" t="s">
        <v>15</v>
      </c>
      <c r="G44" s="9">
        <v>3.1782407407407405E-2</v>
      </c>
      <c r="H44" s="4">
        <v>1.5389999999999999</v>
      </c>
      <c r="K44" t="e">
        <f>VLOOKUP($D44,Pressendye!$D$2:$H$49,5,0)</f>
        <v>#N/A</v>
      </c>
      <c r="L44">
        <f>VLOOKUP($D44,Scolty!$D$2:$H$60,5,0)</f>
        <v>1.3380000000000001</v>
      </c>
      <c r="M44" t="e">
        <f>VLOOKUP($D44,'Hill of Fare'!$D$2:$H$51,5,0)</f>
        <v>#N/A</v>
      </c>
      <c r="N44">
        <f>VLOOKUP($D44,'Mither Tap'!$D$2:$H$70,5,0)</f>
        <v>1.5389999999999999</v>
      </c>
      <c r="O44" t="e">
        <f>VLOOKUP($D44,'Cheyne Hill'!$D$2:$H$59,5,0)</f>
        <v>#N/A</v>
      </c>
      <c r="P44">
        <f t="shared" si="2"/>
        <v>2</v>
      </c>
      <c r="Q44" t="str">
        <f t="shared" si="1"/>
        <v/>
      </c>
    </row>
    <row r="45" spans="3:17" ht="15" customHeight="1" x14ac:dyDescent="0.25">
      <c r="C45" s="8">
        <v>44</v>
      </c>
      <c r="D45" s="8" t="s">
        <v>217</v>
      </c>
      <c r="E45" s="8" t="s">
        <v>9</v>
      </c>
      <c r="F45" s="8" t="s">
        <v>7</v>
      </c>
      <c r="G45" s="9">
        <v>3.2037037037037037E-2</v>
      </c>
      <c r="H45" s="4">
        <v>1.5629999999999999</v>
      </c>
      <c r="K45" t="e">
        <f>VLOOKUP($D45,Pressendye!$D$2:$H$49,5,0)</f>
        <v>#N/A</v>
      </c>
      <c r="L45" t="e">
        <f>VLOOKUP($D45,Scolty!$D$2:$H$60,5,0)</f>
        <v>#N/A</v>
      </c>
      <c r="M45" t="e">
        <f>VLOOKUP($D45,'Hill of Fare'!$D$2:$H$51,5,0)</f>
        <v>#N/A</v>
      </c>
      <c r="N45">
        <f>VLOOKUP($D45,'Mither Tap'!$D$2:$H$70,5,0)</f>
        <v>1.5629999999999999</v>
      </c>
      <c r="O45" t="e">
        <f>VLOOKUP($D45,'Cheyne Hill'!$D$2:$H$59,5,0)</f>
        <v>#N/A</v>
      </c>
      <c r="P45">
        <f t="shared" si="2"/>
        <v>1</v>
      </c>
      <c r="Q45" t="str">
        <f t="shared" si="1"/>
        <v/>
      </c>
    </row>
    <row r="46" spans="3:17" ht="15" customHeight="1" x14ac:dyDescent="0.25">
      <c r="C46" s="8">
        <v>45</v>
      </c>
      <c r="D46" s="8" t="s">
        <v>218</v>
      </c>
      <c r="E46" s="8" t="s">
        <v>9</v>
      </c>
      <c r="F46" s="8" t="s">
        <v>11</v>
      </c>
      <c r="G46" s="9">
        <v>3.2395833333333332E-2</v>
      </c>
      <c r="H46" s="4">
        <v>1.589</v>
      </c>
      <c r="K46" t="e">
        <f>VLOOKUP($D46,Pressendye!$D$2:$H$49,5,0)</f>
        <v>#N/A</v>
      </c>
      <c r="L46" t="e">
        <f>VLOOKUP($D46,Scolty!$D$2:$H$60,5,0)</f>
        <v>#N/A</v>
      </c>
      <c r="M46" t="e">
        <f>VLOOKUP($D46,'Hill of Fare'!$D$2:$H$51,5,0)</f>
        <v>#N/A</v>
      </c>
      <c r="N46">
        <f>VLOOKUP($D46,'Mither Tap'!$D$2:$H$70,5,0)</f>
        <v>1.589</v>
      </c>
      <c r="O46" t="e">
        <f>VLOOKUP($D46,'Cheyne Hill'!$D$2:$H$59,5,0)</f>
        <v>#N/A</v>
      </c>
      <c r="P46">
        <f t="shared" si="2"/>
        <v>1</v>
      </c>
      <c r="Q46" t="str">
        <f t="shared" si="1"/>
        <v/>
      </c>
    </row>
    <row r="47" spans="3:17" ht="15" customHeight="1" x14ac:dyDescent="0.25">
      <c r="C47" s="8">
        <v>46</v>
      </c>
      <c r="D47" s="8" t="s">
        <v>219</v>
      </c>
      <c r="E47" s="8" t="s">
        <v>9</v>
      </c>
      <c r="F47" s="8" t="s">
        <v>7</v>
      </c>
      <c r="G47" s="9">
        <v>3.2395833333333332E-2</v>
      </c>
      <c r="H47" s="4">
        <v>1.629</v>
      </c>
      <c r="K47" t="e">
        <f>VLOOKUP($D47,Pressendye!$D$2:$H$49,5,0)</f>
        <v>#N/A</v>
      </c>
      <c r="L47" t="e">
        <f>VLOOKUP($D47,Scolty!$D$2:$H$60,5,0)</f>
        <v>#N/A</v>
      </c>
      <c r="M47" t="e">
        <f>VLOOKUP($D47,'Hill of Fare'!$D$2:$H$51,5,0)</f>
        <v>#N/A</v>
      </c>
      <c r="N47">
        <f>VLOOKUP($D47,'Mither Tap'!$D$2:$H$70,5,0)</f>
        <v>1.629</v>
      </c>
      <c r="O47" t="e">
        <f>VLOOKUP($D47,'Cheyne Hill'!$D$2:$H$59,5,0)</f>
        <v>#N/A</v>
      </c>
      <c r="P47">
        <f t="shared" si="2"/>
        <v>1</v>
      </c>
      <c r="Q47" t="str">
        <f t="shared" si="1"/>
        <v/>
      </c>
    </row>
    <row r="48" spans="3:17" ht="15" customHeight="1" x14ac:dyDescent="0.25">
      <c r="C48" s="8">
        <v>47</v>
      </c>
      <c r="D48" s="8" t="s">
        <v>129</v>
      </c>
      <c r="E48" s="8" t="s">
        <v>9</v>
      </c>
      <c r="F48" s="8" t="s">
        <v>11</v>
      </c>
      <c r="G48" s="9">
        <v>3.2777777777777781E-2</v>
      </c>
      <c r="H48" s="4">
        <v>1.651</v>
      </c>
      <c r="K48" t="e">
        <f>VLOOKUP($D48,Pressendye!$D$2:$H$49,5,0)</f>
        <v>#N/A</v>
      </c>
      <c r="L48">
        <f>VLOOKUP($D48,Scolty!$D$2:$H$60,5,0)</f>
        <v>1.377</v>
      </c>
      <c r="M48" t="e">
        <f>VLOOKUP($D48,'Hill of Fare'!$D$2:$H$51,5,0)</f>
        <v>#N/A</v>
      </c>
      <c r="N48">
        <f>VLOOKUP($D48,'Mither Tap'!$D$2:$H$70,5,0)</f>
        <v>1.651</v>
      </c>
      <c r="O48">
        <f>VLOOKUP($D48,'Cheyne Hill'!$D$2:$H$59,5,0)</f>
        <v>1.304</v>
      </c>
      <c r="P48">
        <f t="shared" si="2"/>
        <v>3</v>
      </c>
      <c r="Q48">
        <f t="shared" si="1"/>
        <v>1</v>
      </c>
    </row>
    <row r="49" spans="3:17" ht="15" customHeight="1" x14ac:dyDescent="0.25">
      <c r="C49" s="8">
        <v>48</v>
      </c>
      <c r="D49" s="8" t="s">
        <v>119</v>
      </c>
      <c r="E49" s="8" t="s">
        <v>103</v>
      </c>
      <c r="F49" s="8" t="s">
        <v>7</v>
      </c>
      <c r="G49" s="9">
        <v>3.3240740740740744E-2</v>
      </c>
      <c r="H49" s="4">
        <v>1.6879999999999999</v>
      </c>
      <c r="K49" t="e">
        <f>VLOOKUP($D49,Pressendye!$D$2:$H$49,5,0)</f>
        <v>#N/A</v>
      </c>
      <c r="L49">
        <f>VLOOKUP($D49,Scolty!$D$2:$H$60,5,0)</f>
        <v>1.2629999999999999</v>
      </c>
      <c r="M49" t="e">
        <f>VLOOKUP($D49,'Hill of Fare'!$D$2:$H$51,5,0)</f>
        <v>#N/A</v>
      </c>
      <c r="N49">
        <f>VLOOKUP($D49,'Mither Tap'!$D$2:$H$70,5,0)</f>
        <v>1.6879999999999999</v>
      </c>
      <c r="O49">
        <f>VLOOKUP($D49,'Cheyne Hill'!$D$2:$H$59,5,0)</f>
        <v>1.3340000000000001</v>
      </c>
      <c r="P49">
        <f t="shared" si="2"/>
        <v>3</v>
      </c>
      <c r="Q49">
        <f t="shared" si="1"/>
        <v>1</v>
      </c>
    </row>
    <row r="50" spans="3:17" ht="15" customHeight="1" x14ac:dyDescent="0.25">
      <c r="C50" s="8">
        <v>49</v>
      </c>
      <c r="D50" s="8" t="s">
        <v>220</v>
      </c>
      <c r="E50" s="8" t="s">
        <v>194</v>
      </c>
      <c r="F50" s="8" t="s">
        <v>14</v>
      </c>
      <c r="G50" s="9">
        <v>3.3263888888888891E-2</v>
      </c>
      <c r="H50" s="4">
        <v>1.722</v>
      </c>
      <c r="K50" t="e">
        <f>VLOOKUP($D50,Pressendye!$D$2:$H$49,5,0)</f>
        <v>#N/A</v>
      </c>
      <c r="L50" t="e">
        <f>VLOOKUP($D50,Scolty!$D$2:$H$60,5,0)</f>
        <v>#N/A</v>
      </c>
      <c r="M50" t="e">
        <f>VLOOKUP($D50,'Hill of Fare'!$D$2:$H$51,5,0)</f>
        <v>#N/A</v>
      </c>
      <c r="N50">
        <f>VLOOKUP($D50,'Mither Tap'!$D$2:$H$70,5,0)</f>
        <v>1.722</v>
      </c>
      <c r="O50" t="e">
        <f>VLOOKUP($D50,'Cheyne Hill'!$D$2:$H$59,5,0)</f>
        <v>#N/A</v>
      </c>
      <c r="P50">
        <f t="shared" si="2"/>
        <v>1</v>
      </c>
      <c r="Q50" t="str">
        <f t="shared" si="1"/>
        <v/>
      </c>
    </row>
    <row r="51" spans="3:17" ht="15" customHeight="1" x14ac:dyDescent="0.25">
      <c r="C51" s="8">
        <v>50</v>
      </c>
      <c r="D51" s="8" t="s">
        <v>221</v>
      </c>
      <c r="E51" s="8" t="s">
        <v>19</v>
      </c>
      <c r="F51" s="8" t="s">
        <v>15</v>
      </c>
      <c r="G51" s="9">
        <v>3.4004629629629628E-2</v>
      </c>
      <c r="H51" s="4">
        <v>1.7509999999999999</v>
      </c>
      <c r="K51" t="e">
        <f>VLOOKUP($D51,Pressendye!$D$2:$H$49,5,0)</f>
        <v>#N/A</v>
      </c>
      <c r="L51" t="e">
        <f>VLOOKUP($D51,Scolty!$D$2:$H$60,5,0)</f>
        <v>#N/A</v>
      </c>
      <c r="M51" t="e">
        <f>VLOOKUP($D51,'Hill of Fare'!$D$2:$H$51,5,0)</f>
        <v>#N/A</v>
      </c>
      <c r="N51">
        <f>VLOOKUP($D51,'Mither Tap'!$D$2:$H$70,5,0)</f>
        <v>1.7509999999999999</v>
      </c>
      <c r="O51" t="e">
        <f>VLOOKUP($D51,'Cheyne Hill'!$D$2:$H$59,5,0)</f>
        <v>#N/A</v>
      </c>
      <c r="P51">
        <f t="shared" si="2"/>
        <v>1</v>
      </c>
      <c r="Q51" t="str">
        <f t="shared" si="1"/>
        <v/>
      </c>
    </row>
    <row r="52" spans="3:17" ht="15" customHeight="1" x14ac:dyDescent="0.25">
      <c r="C52" s="8">
        <v>51</v>
      </c>
      <c r="D52" s="8" t="s">
        <v>222</v>
      </c>
      <c r="E52" s="8" t="s">
        <v>223</v>
      </c>
      <c r="F52" s="8" t="s">
        <v>7</v>
      </c>
      <c r="G52" s="9">
        <v>3.4039351851851855E-2</v>
      </c>
      <c r="H52" s="4">
        <v>1.7589999999999999</v>
      </c>
      <c r="K52" t="e">
        <f>VLOOKUP($D52,Pressendye!$D$2:$H$49,5,0)</f>
        <v>#N/A</v>
      </c>
      <c r="L52" t="e">
        <f>VLOOKUP($D52,Scolty!$D$2:$H$60,5,0)</f>
        <v>#N/A</v>
      </c>
      <c r="M52" t="e">
        <f>VLOOKUP($D52,'Hill of Fare'!$D$2:$H$51,5,0)</f>
        <v>#N/A</v>
      </c>
      <c r="N52">
        <f>VLOOKUP($D52,'Mither Tap'!$D$2:$H$70,5,0)</f>
        <v>1.7589999999999999</v>
      </c>
      <c r="O52" t="e">
        <f>VLOOKUP($D52,'Cheyne Hill'!$D$2:$H$59,5,0)</f>
        <v>#N/A</v>
      </c>
      <c r="P52">
        <f t="shared" si="2"/>
        <v>1</v>
      </c>
      <c r="Q52" t="str">
        <f t="shared" si="1"/>
        <v/>
      </c>
    </row>
    <row r="53" spans="3:17" ht="15" customHeight="1" x14ac:dyDescent="0.25">
      <c r="C53" s="8">
        <v>52</v>
      </c>
      <c r="D53" s="8" t="s">
        <v>224</v>
      </c>
      <c r="E53" s="8" t="s">
        <v>9</v>
      </c>
      <c r="F53" s="8" t="s">
        <v>13</v>
      </c>
      <c r="G53" s="9">
        <v>3.5127314814814813E-2</v>
      </c>
      <c r="H53" s="4">
        <v>1.8149999999999999</v>
      </c>
      <c r="K53" t="e">
        <f>VLOOKUP($D53,Pressendye!$D$2:$H$49,5,0)</f>
        <v>#N/A</v>
      </c>
      <c r="L53" t="e">
        <f>VLOOKUP($D53,Scolty!$D$2:$H$60,5,0)</f>
        <v>#N/A</v>
      </c>
      <c r="M53" t="e">
        <f>VLOOKUP($D53,'Hill of Fare'!$D$2:$H$51,5,0)</f>
        <v>#N/A</v>
      </c>
      <c r="N53">
        <f>VLOOKUP($D53,'Mither Tap'!$D$2:$H$70,5,0)</f>
        <v>1.8149999999999999</v>
      </c>
      <c r="O53">
        <f>VLOOKUP($D53,'Cheyne Hill'!$D$2:$H$59,5,0)</f>
        <v>1.375</v>
      </c>
      <c r="P53">
        <f t="shared" si="2"/>
        <v>2</v>
      </c>
      <c r="Q53" t="str">
        <f t="shared" si="1"/>
        <v/>
      </c>
    </row>
    <row r="54" spans="3:17" ht="15" customHeight="1" x14ac:dyDescent="0.25">
      <c r="C54" s="8">
        <v>53</v>
      </c>
      <c r="D54" s="8" t="s">
        <v>225</v>
      </c>
      <c r="E54" s="8" t="s">
        <v>17</v>
      </c>
      <c r="F54" s="8" t="s">
        <v>7</v>
      </c>
      <c r="G54" s="9">
        <v>3.5729166666666666E-2</v>
      </c>
      <c r="H54" s="4">
        <v>1.827</v>
      </c>
      <c r="K54" t="e">
        <f>VLOOKUP($D54,Pressendye!$D$2:$H$49,5,0)</f>
        <v>#N/A</v>
      </c>
      <c r="L54" t="e">
        <f>VLOOKUP($D54,Scolty!$D$2:$H$60,5,0)</f>
        <v>#N/A</v>
      </c>
      <c r="M54" t="e">
        <f>VLOOKUP($D54,'Hill of Fare'!$D$2:$H$51,5,0)</f>
        <v>#N/A</v>
      </c>
      <c r="N54">
        <f>VLOOKUP($D54,'Mither Tap'!$D$2:$H$70,5,0)</f>
        <v>1.827</v>
      </c>
      <c r="O54" t="e">
        <f>VLOOKUP($D54,'Cheyne Hill'!$D$2:$H$59,5,0)</f>
        <v>#N/A</v>
      </c>
      <c r="P54">
        <f t="shared" si="2"/>
        <v>1</v>
      </c>
      <c r="Q54" t="str">
        <f t="shared" si="1"/>
        <v/>
      </c>
    </row>
    <row r="55" spans="3:17" x14ac:dyDescent="0.25">
      <c r="C55" s="8">
        <v>54</v>
      </c>
      <c r="D55" s="8" t="s">
        <v>182</v>
      </c>
      <c r="E55" s="8" t="s">
        <v>226</v>
      </c>
      <c r="F55" s="8" t="s">
        <v>26</v>
      </c>
      <c r="G55" s="9">
        <v>3.5972222222222218E-2</v>
      </c>
      <c r="H55" s="4">
        <v>1.8683333333333301</v>
      </c>
      <c r="K55" t="e">
        <f>VLOOKUP($D55,Pressendye!$D$2:$H$49,5,0)</f>
        <v>#N/A</v>
      </c>
      <c r="L55" t="e">
        <f>VLOOKUP($D55,Scolty!$D$2:$H$60,5,0)</f>
        <v>#N/A</v>
      </c>
      <c r="M55">
        <f>VLOOKUP($D55,'Hill of Fare'!$D$2:$H$51,5,0)</f>
        <v>1.3660000000000001</v>
      </c>
      <c r="N55">
        <f>VLOOKUP($D55,'Mither Tap'!$D$2:$H$70,5,0)</f>
        <v>1.8683333333333301</v>
      </c>
      <c r="O55" t="e">
        <f>VLOOKUP($D55,'Cheyne Hill'!$D$2:$H$59,5,0)</f>
        <v>#N/A</v>
      </c>
      <c r="P55">
        <f t="shared" si="2"/>
        <v>2</v>
      </c>
      <c r="Q55" t="str">
        <f t="shared" si="1"/>
        <v/>
      </c>
    </row>
    <row r="56" spans="3:17" x14ac:dyDescent="0.25">
      <c r="C56" s="8">
        <v>55</v>
      </c>
      <c r="D56" s="8" t="s">
        <v>227</v>
      </c>
      <c r="E56" s="8" t="s">
        <v>228</v>
      </c>
      <c r="F56" s="8" t="s">
        <v>23</v>
      </c>
      <c r="G56" s="9">
        <v>3.6238425925925924E-2</v>
      </c>
      <c r="H56" s="4">
        <v>1.9023333333333301</v>
      </c>
      <c r="K56" t="e">
        <f>VLOOKUP($D56,Pressendye!$D$2:$H$49,5,0)</f>
        <v>#N/A</v>
      </c>
      <c r="L56" t="e">
        <f>VLOOKUP($D56,Scolty!$D$2:$H$60,5,0)</f>
        <v>#N/A</v>
      </c>
      <c r="M56" t="e">
        <f>VLOOKUP($D56,'Hill of Fare'!$D$2:$H$51,5,0)</f>
        <v>#N/A</v>
      </c>
      <c r="N56">
        <f>VLOOKUP($D56,'Mither Tap'!$D$2:$H$70,5,0)</f>
        <v>1.9023333333333301</v>
      </c>
      <c r="O56" t="e">
        <f>VLOOKUP($D56,'Cheyne Hill'!$D$2:$H$59,5,0)</f>
        <v>#N/A</v>
      </c>
      <c r="P56">
        <f t="shared" si="2"/>
        <v>1</v>
      </c>
      <c r="Q56" t="str">
        <f t="shared" si="1"/>
        <v/>
      </c>
    </row>
    <row r="57" spans="3:17" x14ac:dyDescent="0.25">
      <c r="C57" s="8">
        <v>56</v>
      </c>
      <c r="D57" s="8" t="s">
        <v>229</v>
      </c>
      <c r="E57" s="8" t="s">
        <v>69</v>
      </c>
      <c r="F57" s="8" t="s">
        <v>11</v>
      </c>
      <c r="G57" s="9">
        <v>3.6261574074074078E-2</v>
      </c>
      <c r="H57" s="4">
        <v>1.9363333333333299</v>
      </c>
      <c r="K57" t="e">
        <f>VLOOKUP($D57,Pressendye!$D$2:$H$49,5,0)</f>
        <v>#N/A</v>
      </c>
      <c r="L57" t="e">
        <f>VLOOKUP($D57,Scolty!$D$2:$H$60,5,0)</f>
        <v>#N/A</v>
      </c>
      <c r="M57" t="e">
        <f>VLOOKUP($D57,'Hill of Fare'!$D$2:$H$51,5,0)</f>
        <v>#N/A</v>
      </c>
      <c r="N57">
        <f>VLOOKUP($D57,'Mither Tap'!$D$2:$H$70,5,0)</f>
        <v>1.9363333333333299</v>
      </c>
      <c r="O57" t="e">
        <f>VLOOKUP($D57,'Cheyne Hill'!$D$2:$H$59,5,0)</f>
        <v>#N/A</v>
      </c>
      <c r="P57">
        <f t="shared" si="2"/>
        <v>1</v>
      </c>
      <c r="Q57" t="str">
        <f t="shared" si="1"/>
        <v/>
      </c>
    </row>
    <row r="58" spans="3:17" x14ac:dyDescent="0.25">
      <c r="C58" s="8">
        <v>57</v>
      </c>
      <c r="D58" s="8" t="s">
        <v>230</v>
      </c>
      <c r="E58" s="8" t="s">
        <v>69</v>
      </c>
      <c r="F58" s="8" t="s">
        <v>11</v>
      </c>
      <c r="G58" s="9">
        <v>3.6273148148148145E-2</v>
      </c>
      <c r="H58" s="4">
        <v>1.9703333333333299</v>
      </c>
      <c r="K58" t="e">
        <f>VLOOKUP($D58,Pressendye!$D$2:$H$49,5,0)</f>
        <v>#N/A</v>
      </c>
      <c r="L58" t="e">
        <f>VLOOKUP($D58,Scolty!$D$2:$H$60,5,0)</f>
        <v>#N/A</v>
      </c>
      <c r="M58" t="e">
        <f>VLOOKUP($D58,'Hill of Fare'!$D$2:$H$51,5,0)</f>
        <v>#N/A</v>
      </c>
      <c r="N58">
        <f>VLOOKUP($D58,'Mither Tap'!$D$2:$H$70,5,0)</f>
        <v>1.9703333333333299</v>
      </c>
      <c r="O58" t="e">
        <f>VLOOKUP($D58,'Cheyne Hill'!$D$2:$H$59,5,0)</f>
        <v>#N/A</v>
      </c>
      <c r="P58">
        <f t="shared" si="2"/>
        <v>1</v>
      </c>
      <c r="Q58" t="str">
        <f t="shared" si="1"/>
        <v/>
      </c>
    </row>
    <row r="59" spans="3:17" x14ac:dyDescent="0.25">
      <c r="C59" s="8">
        <v>58</v>
      </c>
      <c r="D59" s="8" t="s">
        <v>231</v>
      </c>
      <c r="E59" s="8" t="s">
        <v>186</v>
      </c>
      <c r="F59" s="8" t="s">
        <v>13</v>
      </c>
      <c r="G59" s="9">
        <v>3.7106481481481483E-2</v>
      </c>
      <c r="H59" s="4">
        <v>2.0043333333333302</v>
      </c>
      <c r="K59" t="e">
        <f>VLOOKUP($D59,Pressendye!$D$2:$H$49,5,0)</f>
        <v>#N/A</v>
      </c>
      <c r="L59" t="e">
        <f>VLOOKUP($D59,Scolty!$D$2:$H$60,5,0)</f>
        <v>#N/A</v>
      </c>
      <c r="M59" t="e">
        <f>VLOOKUP($D59,'Hill of Fare'!$D$2:$H$51,5,0)</f>
        <v>#N/A</v>
      </c>
      <c r="N59">
        <f>VLOOKUP($D59,'Mither Tap'!$D$2:$H$70,5,0)</f>
        <v>2.0043333333333302</v>
      </c>
      <c r="O59" t="e">
        <f>VLOOKUP($D59,'Cheyne Hill'!$D$2:$H$59,5,0)</f>
        <v>#N/A</v>
      </c>
      <c r="P59">
        <f t="shared" si="2"/>
        <v>1</v>
      </c>
      <c r="Q59" t="str">
        <f t="shared" si="1"/>
        <v/>
      </c>
    </row>
    <row r="60" spans="3:17" x14ac:dyDescent="0.25">
      <c r="C60" s="8">
        <v>59</v>
      </c>
      <c r="D60" s="8" t="s">
        <v>232</v>
      </c>
      <c r="E60" s="8" t="s">
        <v>18</v>
      </c>
      <c r="F60" s="8" t="s">
        <v>15</v>
      </c>
      <c r="G60" s="9">
        <v>3.788194444444444E-2</v>
      </c>
      <c r="H60" s="4">
        <v>2.03833333333333</v>
      </c>
      <c r="K60" t="e">
        <f>VLOOKUP($D60,Pressendye!$D$2:$H$49,5,0)</f>
        <v>#N/A</v>
      </c>
      <c r="L60" t="e">
        <f>VLOOKUP($D60,Scolty!$D$2:$H$60,5,0)</f>
        <v>#N/A</v>
      </c>
      <c r="M60" t="e">
        <f>VLOOKUP($D60,'Hill of Fare'!$D$2:$H$51,5,0)</f>
        <v>#N/A</v>
      </c>
      <c r="N60">
        <f>VLOOKUP($D60,'Mither Tap'!$D$2:$H$70,5,0)</f>
        <v>2.03833333333333</v>
      </c>
      <c r="O60" t="e">
        <f>VLOOKUP($D60,'Cheyne Hill'!$D$2:$H$59,5,0)</f>
        <v>#N/A</v>
      </c>
      <c r="P60">
        <f t="shared" si="2"/>
        <v>1</v>
      </c>
      <c r="Q60" t="str">
        <f t="shared" si="1"/>
        <v/>
      </c>
    </row>
    <row r="61" spans="3:17" x14ac:dyDescent="0.25">
      <c r="C61" s="8">
        <v>60</v>
      </c>
      <c r="D61" s="8" t="s">
        <v>233</v>
      </c>
      <c r="E61" s="8" t="s">
        <v>234</v>
      </c>
      <c r="F61" s="8" t="s">
        <v>14</v>
      </c>
      <c r="G61" s="9">
        <v>3.8159722222222227E-2</v>
      </c>
      <c r="H61" s="4">
        <v>2.0723333333333298</v>
      </c>
      <c r="K61" t="e">
        <f>VLOOKUP($D61,Pressendye!$D$2:$H$49,5,0)</f>
        <v>#N/A</v>
      </c>
      <c r="L61" t="e">
        <f>VLOOKUP($D61,Scolty!$D$2:$H$60,5,0)</f>
        <v>#N/A</v>
      </c>
      <c r="M61" t="e">
        <f>VLOOKUP($D61,'Hill of Fare'!$D$2:$H$51,5,0)</f>
        <v>#N/A</v>
      </c>
      <c r="N61">
        <f>VLOOKUP($D61,'Mither Tap'!$D$2:$H$70,5,0)</f>
        <v>2.0723333333333298</v>
      </c>
      <c r="O61" t="e">
        <f>VLOOKUP($D61,'Cheyne Hill'!$D$2:$H$59,5,0)</f>
        <v>#N/A</v>
      </c>
      <c r="P61">
        <f t="shared" si="2"/>
        <v>1</v>
      </c>
      <c r="Q61" t="str">
        <f t="shared" si="1"/>
        <v/>
      </c>
    </row>
    <row r="62" spans="3:17" x14ac:dyDescent="0.25">
      <c r="C62" s="8">
        <v>61</v>
      </c>
      <c r="D62" s="8" t="s">
        <v>98</v>
      </c>
      <c r="E62" s="8" t="s">
        <v>8</v>
      </c>
      <c r="F62" s="8" t="s">
        <v>21</v>
      </c>
      <c r="G62" s="9">
        <v>3.8287037037037036E-2</v>
      </c>
      <c r="H62" s="4">
        <v>2.1063333333333301</v>
      </c>
      <c r="K62">
        <f>VLOOKUP($D62,Pressendye!$D$2:$H$49,5,0)</f>
        <v>1.4590000000000001</v>
      </c>
      <c r="L62" t="e">
        <f>VLOOKUP($D62,Scolty!$D$2:$H$60,5,0)</f>
        <v>#N/A</v>
      </c>
      <c r="M62" t="e">
        <f>VLOOKUP($D62,'Hill of Fare'!$D$2:$H$51,5,0)</f>
        <v>#N/A</v>
      </c>
      <c r="N62">
        <f>VLOOKUP($D62,'Mither Tap'!$D$2:$H$70,5,0)</f>
        <v>2.1063333333333301</v>
      </c>
      <c r="O62" t="e">
        <f>VLOOKUP($D62,'Cheyne Hill'!$D$2:$H$59,5,0)</f>
        <v>#N/A</v>
      </c>
      <c r="P62">
        <f t="shared" si="2"/>
        <v>2</v>
      </c>
      <c r="Q62" t="str">
        <f t="shared" si="1"/>
        <v/>
      </c>
    </row>
    <row r="63" spans="3:17" x14ac:dyDescent="0.25">
      <c r="C63" s="8">
        <v>62</v>
      </c>
      <c r="D63" s="8" t="s">
        <v>183</v>
      </c>
      <c r="E63" s="8" t="s">
        <v>185</v>
      </c>
      <c r="F63" s="8" t="s">
        <v>26</v>
      </c>
      <c r="G63" s="9">
        <v>3.8368055555555551E-2</v>
      </c>
      <c r="H63" s="4">
        <v>2.1403333333333299</v>
      </c>
      <c r="K63" t="e">
        <f>VLOOKUP($D63,Pressendye!$D$2:$H$49,5,0)</f>
        <v>#N/A</v>
      </c>
      <c r="L63" t="e">
        <f>VLOOKUP($D63,Scolty!$D$2:$H$60,5,0)</f>
        <v>#N/A</v>
      </c>
      <c r="M63">
        <f>VLOOKUP($D63,'Hill of Fare'!$D$2:$H$51,5,0)</f>
        <v>1.411</v>
      </c>
      <c r="N63">
        <f>VLOOKUP($D63,'Mither Tap'!$D$2:$H$70,5,0)</f>
        <v>2.1403333333333299</v>
      </c>
      <c r="O63">
        <f>VLOOKUP($D63,'Cheyne Hill'!$D$2:$H$59,5,0)</f>
        <v>1.4630000000000001</v>
      </c>
      <c r="P63">
        <f t="shared" si="2"/>
        <v>3</v>
      </c>
      <c r="Q63">
        <f t="shared" si="1"/>
        <v>1</v>
      </c>
    </row>
    <row r="64" spans="3:17" x14ac:dyDescent="0.25">
      <c r="C64" s="8">
        <v>63</v>
      </c>
      <c r="D64" s="8" t="s">
        <v>235</v>
      </c>
      <c r="E64" s="8" t="s">
        <v>205</v>
      </c>
      <c r="F64" s="8" t="s">
        <v>13</v>
      </c>
      <c r="G64" s="9">
        <v>3.8553240740740742E-2</v>
      </c>
      <c r="H64" s="4">
        <v>2.1743333333333301</v>
      </c>
      <c r="K64" t="e">
        <f>VLOOKUP($D64,Pressendye!$D$2:$H$49,5,0)</f>
        <v>#N/A</v>
      </c>
      <c r="L64" t="e">
        <f>VLOOKUP($D64,Scolty!$D$2:$H$60,5,0)</f>
        <v>#N/A</v>
      </c>
      <c r="M64" t="e">
        <f>VLOOKUP($D64,'Hill of Fare'!$D$2:$H$51,5,0)</f>
        <v>#N/A</v>
      </c>
      <c r="N64">
        <f>VLOOKUP($D64,'Mither Tap'!$D$2:$H$70,5,0)</f>
        <v>2.1743333333333301</v>
      </c>
      <c r="O64" t="e">
        <f>VLOOKUP($D64,'Cheyne Hill'!$D$2:$H$59,5,0)</f>
        <v>#N/A</v>
      </c>
      <c r="P64">
        <f t="shared" si="2"/>
        <v>1</v>
      </c>
      <c r="Q64" t="str">
        <f t="shared" si="1"/>
        <v/>
      </c>
    </row>
    <row r="65" spans="3:17" x14ac:dyDescent="0.25">
      <c r="C65" s="8">
        <v>64</v>
      </c>
      <c r="D65" s="8" t="s">
        <v>236</v>
      </c>
      <c r="E65" s="8" t="s">
        <v>8</v>
      </c>
      <c r="F65" s="8" t="s">
        <v>26</v>
      </c>
      <c r="G65" s="9">
        <v>3.8877314814814816E-2</v>
      </c>
      <c r="H65" s="4">
        <v>2.2083333333333299</v>
      </c>
      <c r="K65" t="e">
        <f>VLOOKUP($D65,Pressendye!$D$2:$H$49,5,0)</f>
        <v>#N/A</v>
      </c>
      <c r="L65" t="e">
        <f>VLOOKUP($D65,Scolty!$D$2:$H$60,5,0)</f>
        <v>#N/A</v>
      </c>
      <c r="M65" t="e">
        <f>VLOOKUP($D65,'Hill of Fare'!$D$2:$H$51,5,0)</f>
        <v>#N/A</v>
      </c>
      <c r="N65">
        <f>VLOOKUP($D65,'Mither Tap'!$D$2:$H$70,5,0)</f>
        <v>2.2083333333333299</v>
      </c>
      <c r="O65">
        <f>VLOOKUP($D65,'Cheyne Hill'!$D$2:$H$59,5,0)</f>
        <v>1.5009999999999999</v>
      </c>
      <c r="P65">
        <f t="shared" si="2"/>
        <v>2</v>
      </c>
      <c r="Q65" t="str">
        <f t="shared" si="1"/>
        <v/>
      </c>
    </row>
    <row r="66" spans="3:17" x14ac:dyDescent="0.25">
      <c r="C66" s="8">
        <v>65</v>
      </c>
      <c r="D66" s="8" t="s">
        <v>237</v>
      </c>
      <c r="E66" s="8" t="s">
        <v>103</v>
      </c>
      <c r="F66" s="8" t="s">
        <v>11</v>
      </c>
      <c r="G66" s="9">
        <v>3.8738425925925926E-2</v>
      </c>
      <c r="H66" s="4">
        <v>2.2423333333333302</v>
      </c>
      <c r="K66" t="e">
        <f>VLOOKUP($D66,Pressendye!$D$2:$H$49,5,0)</f>
        <v>#N/A</v>
      </c>
      <c r="L66" t="e">
        <f>VLOOKUP($D66,Scolty!$D$2:$H$60,5,0)</f>
        <v>#N/A</v>
      </c>
      <c r="M66" t="e">
        <f>VLOOKUP($D66,'Hill of Fare'!$D$2:$H$51,5,0)</f>
        <v>#N/A</v>
      </c>
      <c r="N66">
        <f>VLOOKUP($D66,'Mither Tap'!$D$2:$H$70,5,0)</f>
        <v>2.2423333333333302</v>
      </c>
      <c r="O66" t="e">
        <f>VLOOKUP($D66,'Cheyne Hill'!$D$2:$H$59,5,0)</f>
        <v>#N/A</v>
      </c>
      <c r="P66">
        <f t="shared" ref="P66:P70" si="3">COUNT(K66:O66)</f>
        <v>1</v>
      </c>
      <c r="Q66" t="str">
        <f t="shared" si="1"/>
        <v/>
      </c>
    </row>
    <row r="67" spans="3:17" x14ac:dyDescent="0.25">
      <c r="C67" s="8">
        <v>66</v>
      </c>
      <c r="D67" s="8" t="s">
        <v>97</v>
      </c>
      <c r="E67" s="8" t="s">
        <v>185</v>
      </c>
      <c r="F67" s="8" t="s">
        <v>26</v>
      </c>
      <c r="G67" s="9">
        <v>3.9965277777777773E-2</v>
      </c>
      <c r="H67" s="4">
        <v>2.27633333333333</v>
      </c>
      <c r="K67">
        <f>VLOOKUP($D67,Pressendye!$D$2:$H$49,5,0)</f>
        <v>1.4550000000000001</v>
      </c>
      <c r="L67">
        <f>VLOOKUP($D67,Scolty!$D$2:$H$60,5,0)</f>
        <v>1.4844999999999999</v>
      </c>
      <c r="M67">
        <f>VLOOKUP($D67,'Hill of Fare'!$D$2:$H$51,5,0)</f>
        <v>1.381</v>
      </c>
      <c r="N67">
        <f>VLOOKUP($D67,'Mither Tap'!$D$2:$H$70,5,0)</f>
        <v>2.27633333333333</v>
      </c>
      <c r="O67" t="e">
        <f>VLOOKUP($D67,'Cheyne Hill'!$D$2:$H$59,5,0)</f>
        <v>#N/A</v>
      </c>
      <c r="P67">
        <f t="shared" si="3"/>
        <v>4</v>
      </c>
      <c r="Q67">
        <f t="shared" ref="Q67:Q70" si="4">IF(P67&gt;2,1,"")</f>
        <v>1</v>
      </c>
    </row>
    <row r="68" spans="3:17" x14ac:dyDescent="0.25">
      <c r="C68" s="8">
        <v>67</v>
      </c>
      <c r="D68" s="8" t="s">
        <v>146</v>
      </c>
      <c r="E68" s="8" t="s">
        <v>24</v>
      </c>
      <c r="F68" s="8" t="s">
        <v>21</v>
      </c>
      <c r="G68" s="9">
        <v>4.1851851851851855E-2</v>
      </c>
      <c r="H68" s="4">
        <v>2.3103333333333298</v>
      </c>
      <c r="K68" t="e">
        <f>VLOOKUP($D68,Pressendye!$D$2:$H$49,5,0)</f>
        <v>#N/A</v>
      </c>
      <c r="L68">
        <f>VLOOKUP($D68,Scolty!$D$2:$H$60,5,0)</f>
        <v>1.4884999999999999</v>
      </c>
      <c r="M68" t="e">
        <f>VLOOKUP($D68,'Hill of Fare'!$D$2:$H$51,5,0)</f>
        <v>#N/A</v>
      </c>
      <c r="N68">
        <f>VLOOKUP($D68,'Mither Tap'!$D$2:$H$70,5,0)</f>
        <v>2.3103333333333298</v>
      </c>
      <c r="O68" t="e">
        <f>VLOOKUP($D68,'Cheyne Hill'!$D$2:$H$59,5,0)</f>
        <v>#N/A</v>
      </c>
      <c r="P68">
        <f t="shared" si="3"/>
        <v>2</v>
      </c>
      <c r="Q68" t="str">
        <f t="shared" si="4"/>
        <v/>
      </c>
    </row>
    <row r="69" spans="3:17" x14ac:dyDescent="0.25">
      <c r="C69" s="8">
        <v>68</v>
      </c>
      <c r="D69" s="8" t="s">
        <v>148</v>
      </c>
      <c r="E69" s="8" t="s">
        <v>149</v>
      </c>
      <c r="F69" s="8" t="s">
        <v>21</v>
      </c>
      <c r="G69" s="9">
        <v>4.494212962962963E-2</v>
      </c>
      <c r="H69" s="4">
        <v>2.34433333333333</v>
      </c>
      <c r="K69" t="e">
        <f>VLOOKUP($D69,Pressendye!$D$2:$H$49,5,0)</f>
        <v>#N/A</v>
      </c>
      <c r="L69">
        <f>VLOOKUP($D69,Scolty!$D$2:$H$60,5,0)</f>
        <v>1.4964999999999999</v>
      </c>
      <c r="M69" t="e">
        <f>VLOOKUP($D69,'Hill of Fare'!$D$2:$H$51,5,0)</f>
        <v>#N/A</v>
      </c>
      <c r="N69">
        <f>VLOOKUP($D69,'Mither Tap'!$D$2:$H$70,5,0)</f>
        <v>2.34433333333333</v>
      </c>
      <c r="O69">
        <f>VLOOKUP($D69,'Cheyne Hill'!$D$2:$H$59,5,0)</f>
        <v>1.46</v>
      </c>
      <c r="P69">
        <f t="shared" si="3"/>
        <v>3</v>
      </c>
      <c r="Q69">
        <f t="shared" si="4"/>
        <v>1</v>
      </c>
    </row>
    <row r="70" spans="3:17" x14ac:dyDescent="0.25">
      <c r="C70" s="8">
        <v>69</v>
      </c>
      <c r="D70" s="8" t="s">
        <v>151</v>
      </c>
      <c r="E70" s="8" t="s">
        <v>149</v>
      </c>
      <c r="F70" s="8" t="s">
        <v>15</v>
      </c>
      <c r="G70" s="9">
        <v>4.5000000000000005E-2</v>
      </c>
      <c r="H70" s="4">
        <v>2.3783333333333299</v>
      </c>
      <c r="K70" t="e">
        <f>VLOOKUP($D70,Pressendye!$D$2:$H$49,5,0)</f>
        <v>#N/A</v>
      </c>
      <c r="L70">
        <f>VLOOKUP($D70,Scolty!$D$2:$H$60,5,0)</f>
        <v>1.5085</v>
      </c>
      <c r="M70" t="e">
        <f>VLOOKUP($D70,'Hill of Fare'!$D$2:$H$51,5,0)</f>
        <v>#N/A</v>
      </c>
      <c r="N70">
        <f>VLOOKUP($D70,'Mither Tap'!$D$2:$H$70,5,0)</f>
        <v>2.3783333333333299</v>
      </c>
      <c r="O70" t="e">
        <f>VLOOKUP($D70,'Cheyne Hill'!$D$2:$H$59,5,0)</f>
        <v>#N/A</v>
      </c>
      <c r="P70">
        <f t="shared" si="3"/>
        <v>2</v>
      </c>
      <c r="Q70" t="str">
        <f t="shared" si="4"/>
        <v/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4" r:id="rId3" name="Control 2">
          <controlPr defaultSize="0" r:id="rId4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152400</xdr:colOff>
                <xdr:row>5</xdr:row>
                <xdr:rowOff>104775</xdr:rowOff>
              </to>
            </anchor>
          </controlPr>
        </control>
      </mc:Choice>
      <mc:Fallback>
        <control shapeId="3074" r:id="rId3" name="Control 2"/>
      </mc:Fallback>
    </mc:AlternateContent>
    <mc:AlternateContent xmlns:mc="http://schemas.openxmlformats.org/markup-compatibility/2006">
      <mc:Choice Requires="x14">
        <control shapeId="3075" r:id="rId5" name="Control 3">
          <controlPr defaultSize="0" r:id="rId4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</xdr:col>
                <xdr:colOff>152400</xdr:colOff>
                <xdr:row>9</xdr:row>
                <xdr:rowOff>104775</xdr:rowOff>
              </to>
            </anchor>
          </controlPr>
        </control>
      </mc:Choice>
      <mc:Fallback>
        <control shapeId="3075" r:id="rId5" name="Control 3"/>
      </mc:Fallback>
    </mc:AlternateContent>
    <mc:AlternateContent xmlns:mc="http://schemas.openxmlformats.org/markup-compatibility/2006">
      <mc:Choice Requires="x14">
        <control shapeId="3076" r:id="rId6" name="Control 4">
          <controlPr defaultSize="0" r:id="rId4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152400</xdr:colOff>
                <xdr:row>12</xdr:row>
                <xdr:rowOff>104775</xdr:rowOff>
              </to>
            </anchor>
          </controlPr>
        </control>
      </mc:Choice>
      <mc:Fallback>
        <control shapeId="3076" r:id="rId6" name="Control 4"/>
      </mc:Fallback>
    </mc:AlternateContent>
    <mc:AlternateContent xmlns:mc="http://schemas.openxmlformats.org/markup-compatibility/2006">
      <mc:Choice Requires="x14">
        <control shapeId="3077" r:id="rId7" name="Control 5">
          <controlPr defaultSize="0" r:id="rId4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152400</xdr:colOff>
                <xdr:row>15</xdr:row>
                <xdr:rowOff>104775</xdr:rowOff>
              </to>
            </anchor>
          </controlPr>
        </control>
      </mc:Choice>
      <mc:Fallback>
        <control shapeId="3077" r:id="rId7" name="Control 5"/>
      </mc:Fallback>
    </mc:AlternateContent>
    <mc:AlternateContent xmlns:mc="http://schemas.openxmlformats.org/markup-compatibility/2006">
      <mc:Choice Requires="x14">
        <control shapeId="3078" r:id="rId8" name="Control 6">
          <controlPr defaultSize="0" r:id="rId4">
            <anchor moveWithCells="1">
              <from>
                <xdr:col>1</xdr:col>
                <xdr:colOff>0</xdr:colOff>
                <xdr:row>21</xdr:row>
                <xdr:rowOff>0</xdr:rowOff>
              </from>
              <to>
                <xdr:col>1</xdr:col>
                <xdr:colOff>152400</xdr:colOff>
                <xdr:row>21</xdr:row>
                <xdr:rowOff>104775</xdr:rowOff>
              </to>
            </anchor>
          </controlPr>
        </control>
      </mc:Choice>
      <mc:Fallback>
        <control shapeId="3078" r:id="rId8" name="Control 6"/>
      </mc:Fallback>
    </mc:AlternateContent>
    <mc:AlternateContent xmlns:mc="http://schemas.openxmlformats.org/markup-compatibility/2006">
      <mc:Choice Requires="x14">
        <control shapeId="3079" r:id="rId9" name="Control 7">
          <controlPr defaultSize="0" r:id="rId4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152400</xdr:colOff>
                <xdr:row>23</xdr:row>
                <xdr:rowOff>104775</xdr:rowOff>
              </to>
            </anchor>
          </controlPr>
        </control>
      </mc:Choice>
      <mc:Fallback>
        <control shapeId="3079" r:id="rId9" name="Control 7"/>
      </mc:Fallback>
    </mc:AlternateContent>
    <mc:AlternateContent xmlns:mc="http://schemas.openxmlformats.org/markup-compatibility/2006">
      <mc:Choice Requires="x14">
        <control shapeId="3080" r:id="rId10" name="Control 8">
          <controlPr defaultSize="0" r:id="rId4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152400</xdr:colOff>
                <xdr:row>24</xdr:row>
                <xdr:rowOff>104775</xdr:rowOff>
              </to>
            </anchor>
          </controlPr>
        </control>
      </mc:Choice>
      <mc:Fallback>
        <control shapeId="3080" r:id="rId10" name="Control 8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r:id="rId4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1</xdr:col>
                <xdr:colOff>152400</xdr:colOff>
                <xdr:row>39</xdr:row>
                <xdr:rowOff>104775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2" r:id="rId12" name="Control 10">
          <controlPr defaultSize="0" r:id="rId4">
            <anchor moveWithCells="1">
              <from>
                <xdr:col>1</xdr:col>
                <xdr:colOff>0</xdr:colOff>
                <xdr:row>40</xdr:row>
                <xdr:rowOff>0</xdr:rowOff>
              </from>
              <to>
                <xdr:col>1</xdr:col>
                <xdr:colOff>152400</xdr:colOff>
                <xdr:row>40</xdr:row>
                <xdr:rowOff>104775</xdr:rowOff>
              </to>
            </anchor>
          </controlPr>
        </control>
      </mc:Choice>
      <mc:Fallback>
        <control shapeId="3082" r:id="rId12" name="Control 10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Q59"/>
  <sheetViews>
    <sheetView topLeftCell="D44" workbookViewId="0">
      <selection activeCell="Q59" sqref="Q59"/>
    </sheetView>
  </sheetViews>
  <sheetFormatPr defaultRowHeight="15" x14ac:dyDescent="0.25"/>
  <cols>
    <col min="4" max="4" width="20.85546875" customWidth="1"/>
    <col min="5" max="5" width="22.140625" customWidth="1"/>
    <col min="6" max="6" width="12.7109375" customWidth="1"/>
    <col min="7" max="7" width="14" customWidth="1"/>
  </cols>
  <sheetData>
    <row r="1" spans="2:17" x14ac:dyDescent="0.25">
      <c r="B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K1" t="s">
        <v>30</v>
      </c>
      <c r="L1" t="s">
        <v>331</v>
      </c>
      <c r="M1" t="s">
        <v>31</v>
      </c>
      <c r="N1" t="s">
        <v>32</v>
      </c>
      <c r="O1" t="s">
        <v>33</v>
      </c>
      <c r="Q1">
        <f>COUNT(Q2:Q59)</f>
        <v>18</v>
      </c>
    </row>
    <row r="2" spans="2:17" ht="15" customHeight="1" x14ac:dyDescent="0.25">
      <c r="B2" s="2"/>
      <c r="C2" s="1">
        <v>1</v>
      </c>
      <c r="D2" s="10" t="s">
        <v>100</v>
      </c>
      <c r="E2" s="12" t="s">
        <v>262</v>
      </c>
      <c r="F2" s="13" t="s">
        <v>7</v>
      </c>
      <c r="G2" s="3" t="s">
        <v>271</v>
      </c>
      <c r="H2" s="4">
        <v>1</v>
      </c>
      <c r="K2" t="e">
        <f>VLOOKUP($D2,Pressendye!$D$2:$H$49,5,0)</f>
        <v>#N/A</v>
      </c>
      <c r="L2">
        <f>VLOOKUP($D2,Scolty!$D$2:$H$60,5,0)</f>
        <v>1</v>
      </c>
      <c r="M2" t="e">
        <f>VLOOKUP($D2,'Hill of Fare'!$D$2:$H$51,5,0)</f>
        <v>#N/A</v>
      </c>
      <c r="N2">
        <f>VLOOKUP($D2,'Mither Tap'!$D$2:$H$70,5,0)</f>
        <v>1.101</v>
      </c>
      <c r="O2">
        <f>VLOOKUP($D2,'Cheyne Hill'!$D$2:$H$59,5,0)</f>
        <v>1</v>
      </c>
      <c r="P2">
        <f>COUNT(K2:O2)</f>
        <v>3</v>
      </c>
      <c r="Q2">
        <f>IF(P2&gt;2,1,"")</f>
        <v>1</v>
      </c>
    </row>
    <row r="3" spans="2:17" ht="15" customHeight="1" x14ac:dyDescent="0.25">
      <c r="B3" s="2"/>
      <c r="C3" s="1">
        <v>2</v>
      </c>
      <c r="D3" s="11" t="s">
        <v>238</v>
      </c>
      <c r="E3" s="12" t="s">
        <v>263</v>
      </c>
      <c r="F3" s="13" t="s">
        <v>7</v>
      </c>
      <c r="G3" s="3" t="s">
        <v>272</v>
      </c>
      <c r="H3" s="4">
        <v>1.016</v>
      </c>
      <c r="K3" t="e">
        <f>VLOOKUP($D3,Pressendye!$D$2:$H$49,5,0)</f>
        <v>#N/A</v>
      </c>
      <c r="L3" t="e">
        <f>VLOOKUP($D3,Scolty!$D$2:$H$60,5,0)</f>
        <v>#N/A</v>
      </c>
      <c r="M3" t="e">
        <f>VLOOKUP($D3,'Hill of Fare'!$D$2:$H$51,5,0)</f>
        <v>#N/A</v>
      </c>
      <c r="N3" t="e">
        <f>VLOOKUP($D3,'Mither Tap'!$D$2:$H$70,5,0)</f>
        <v>#N/A</v>
      </c>
      <c r="O3">
        <f>VLOOKUP($D3,'Cheyne Hill'!$D$2:$H$59,5,0)</f>
        <v>1.016</v>
      </c>
      <c r="P3">
        <f t="shared" ref="P3:P41" si="0">COUNT(K3:O3)</f>
        <v>1</v>
      </c>
      <c r="Q3" t="str">
        <f t="shared" ref="Q3:Q59" si="1">IF(P3&gt;2,1,"")</f>
        <v/>
      </c>
    </row>
    <row r="4" spans="2:17" ht="15" customHeight="1" x14ac:dyDescent="0.25">
      <c r="B4" s="2"/>
      <c r="C4" s="1">
        <v>3</v>
      </c>
      <c r="D4" s="10" t="s">
        <v>152</v>
      </c>
      <c r="E4" s="12" t="s">
        <v>185</v>
      </c>
      <c r="F4" s="13" t="s">
        <v>329</v>
      </c>
      <c r="G4" s="3" t="s">
        <v>273</v>
      </c>
      <c r="H4" s="4">
        <v>1.042</v>
      </c>
      <c r="K4" t="e">
        <f>VLOOKUP($D4,Pressendye!$D$2:$H$49,5,0)</f>
        <v>#N/A</v>
      </c>
      <c r="L4" t="e">
        <f>VLOOKUP($D4,Scolty!$D$2:$H$60,5,0)</f>
        <v>#N/A</v>
      </c>
      <c r="M4">
        <f>VLOOKUP($D4,'Hill of Fare'!$D$2:$H$51,5,0)</f>
        <v>1.06</v>
      </c>
      <c r="N4" t="e">
        <f>VLOOKUP($D4,'Mither Tap'!$D$2:$H$70,5,0)</f>
        <v>#N/A</v>
      </c>
      <c r="O4">
        <f>VLOOKUP($D4,'Cheyne Hill'!$D$2:$H$59,5,0)</f>
        <v>1.042</v>
      </c>
      <c r="P4">
        <f t="shared" si="0"/>
        <v>2</v>
      </c>
      <c r="Q4" t="str">
        <f t="shared" si="1"/>
        <v/>
      </c>
    </row>
    <row r="5" spans="2:17" ht="15" customHeight="1" x14ac:dyDescent="0.25">
      <c r="B5" s="2"/>
      <c r="C5" s="1">
        <v>4</v>
      </c>
      <c r="D5" s="10" t="s">
        <v>239</v>
      </c>
      <c r="E5" s="12" t="s">
        <v>205</v>
      </c>
      <c r="F5" s="13" t="s">
        <v>7</v>
      </c>
      <c r="G5" s="3" t="s">
        <v>274</v>
      </c>
      <c r="H5" s="4">
        <v>1.054</v>
      </c>
      <c r="K5" t="e">
        <f>VLOOKUP($D5,Pressendye!$D$2:$H$49,5,0)</f>
        <v>#N/A</v>
      </c>
      <c r="L5" t="e">
        <f>VLOOKUP($D5,Scolty!$D$2:$H$60,5,0)</f>
        <v>#N/A</v>
      </c>
      <c r="M5" t="e">
        <f>VLOOKUP($D5,'Hill of Fare'!$D$2:$H$51,5,0)</f>
        <v>#N/A</v>
      </c>
      <c r="N5" t="e">
        <f>VLOOKUP($D5,'Mither Tap'!$D$2:$H$70,5,0)</f>
        <v>#N/A</v>
      </c>
      <c r="O5">
        <f>VLOOKUP($D5,'Cheyne Hill'!$D$2:$H$59,5,0)</f>
        <v>1.054</v>
      </c>
      <c r="P5">
        <f t="shared" si="0"/>
        <v>1</v>
      </c>
      <c r="Q5" t="str">
        <f t="shared" si="1"/>
        <v/>
      </c>
    </row>
    <row r="6" spans="2:17" ht="15" customHeight="1" x14ac:dyDescent="0.25">
      <c r="B6" s="2"/>
      <c r="C6" s="1">
        <v>5</v>
      </c>
      <c r="D6" s="10" t="s">
        <v>191</v>
      </c>
      <c r="E6" s="12" t="s">
        <v>262</v>
      </c>
      <c r="F6" s="13" t="s">
        <v>7</v>
      </c>
      <c r="G6" s="3" t="s">
        <v>275</v>
      </c>
      <c r="H6" s="4">
        <v>1.0669999999999999</v>
      </c>
      <c r="K6" t="e">
        <f>VLOOKUP($D6,Pressendye!$D$2:$H$49,5,0)</f>
        <v>#N/A</v>
      </c>
      <c r="L6" t="e">
        <f>VLOOKUP($D6,Scolty!$D$2:$H$60,5,0)</f>
        <v>#N/A</v>
      </c>
      <c r="M6" t="e">
        <f>VLOOKUP($D6,'Hill of Fare'!$D$2:$H$51,5,0)</f>
        <v>#N/A</v>
      </c>
      <c r="N6">
        <f>VLOOKUP($D6,'Mither Tap'!$D$2:$H$70,5,0)</f>
        <v>1.226</v>
      </c>
      <c r="O6">
        <f>VLOOKUP($D6,'Cheyne Hill'!$D$2:$H$59,5,0)</f>
        <v>1.0669999999999999</v>
      </c>
      <c r="P6">
        <f t="shared" si="0"/>
        <v>2</v>
      </c>
      <c r="Q6" t="str">
        <f t="shared" si="1"/>
        <v/>
      </c>
    </row>
    <row r="7" spans="2:17" ht="15" customHeight="1" x14ac:dyDescent="0.25">
      <c r="B7" s="2"/>
      <c r="C7" s="1">
        <v>6</v>
      </c>
      <c r="D7" s="10" t="s">
        <v>240</v>
      </c>
      <c r="E7" s="12" t="s">
        <v>185</v>
      </c>
      <c r="F7" s="13" t="s">
        <v>7</v>
      </c>
      <c r="G7" s="3" t="s">
        <v>276</v>
      </c>
      <c r="H7" s="4">
        <v>1.07</v>
      </c>
      <c r="K7" t="e">
        <f>VLOOKUP($D7,Pressendye!$D$2:$H$49,5,0)</f>
        <v>#N/A</v>
      </c>
      <c r="L7" t="e">
        <f>VLOOKUP($D7,Scolty!$D$2:$H$60,5,0)</f>
        <v>#N/A</v>
      </c>
      <c r="M7" t="e">
        <f>VLOOKUP($D7,'Hill of Fare'!$D$2:$H$51,5,0)</f>
        <v>#N/A</v>
      </c>
      <c r="N7" t="e">
        <f>VLOOKUP($D7,'Mither Tap'!$D$2:$H$70,5,0)</f>
        <v>#N/A</v>
      </c>
      <c r="O7">
        <f>VLOOKUP($D7,'Cheyne Hill'!$D$2:$H$59,5,0)</f>
        <v>1.07</v>
      </c>
      <c r="P7">
        <f t="shared" si="0"/>
        <v>1</v>
      </c>
      <c r="Q7" t="str">
        <f t="shared" si="1"/>
        <v/>
      </c>
    </row>
    <row r="8" spans="2:17" ht="15" customHeight="1" x14ac:dyDescent="0.25">
      <c r="B8" s="2"/>
      <c r="C8" s="1">
        <v>7</v>
      </c>
      <c r="D8" s="10" t="s">
        <v>241</v>
      </c>
      <c r="E8" s="12" t="s">
        <v>264</v>
      </c>
      <c r="F8" s="13" t="s">
        <v>7</v>
      </c>
      <c r="G8" s="3" t="s">
        <v>277</v>
      </c>
      <c r="H8" s="4">
        <v>1.077</v>
      </c>
      <c r="K8" t="e">
        <f>VLOOKUP($D8,Pressendye!$D$2:$H$49,5,0)</f>
        <v>#N/A</v>
      </c>
      <c r="L8" t="e">
        <f>VLOOKUP($D8,Scolty!$D$2:$H$60,5,0)</f>
        <v>#N/A</v>
      </c>
      <c r="M8" t="e">
        <f>VLOOKUP($D8,'Hill of Fare'!$D$2:$H$51,5,0)</f>
        <v>#N/A</v>
      </c>
      <c r="N8" t="e">
        <f>VLOOKUP($D8,'Mither Tap'!$D$2:$H$70,5,0)</f>
        <v>#N/A</v>
      </c>
      <c r="O8">
        <f>VLOOKUP($D8,'Cheyne Hill'!$D$2:$H$59,5,0)</f>
        <v>1.077</v>
      </c>
      <c r="P8">
        <f t="shared" si="0"/>
        <v>1</v>
      </c>
      <c r="Q8" t="str">
        <f t="shared" si="1"/>
        <v/>
      </c>
    </row>
    <row r="9" spans="2:17" ht="15" customHeight="1" x14ac:dyDescent="0.25">
      <c r="B9" s="2"/>
      <c r="C9" s="1">
        <v>8</v>
      </c>
      <c r="D9" s="10" t="s">
        <v>242</v>
      </c>
      <c r="E9" s="12" t="s">
        <v>262</v>
      </c>
      <c r="F9" s="13" t="s">
        <v>11</v>
      </c>
      <c r="G9" s="3" t="s">
        <v>278</v>
      </c>
      <c r="H9" s="4">
        <v>1.113</v>
      </c>
      <c r="K9" t="e">
        <f>VLOOKUP($D9,Pressendye!$D$2:$H$49,5,0)</f>
        <v>#N/A</v>
      </c>
      <c r="L9" t="e">
        <f>VLOOKUP($D9,Scolty!$D$2:$H$60,5,0)</f>
        <v>#N/A</v>
      </c>
      <c r="M9" t="e">
        <f>VLOOKUP($D9,'Hill of Fare'!$D$2:$H$51,5,0)</f>
        <v>#N/A</v>
      </c>
      <c r="N9" t="e">
        <f>VLOOKUP($D9,'Mither Tap'!$D$2:$H$70,5,0)</f>
        <v>#N/A</v>
      </c>
      <c r="O9">
        <f>VLOOKUP($D9,'Cheyne Hill'!$D$2:$H$59,5,0)</f>
        <v>1.113</v>
      </c>
      <c r="P9">
        <f t="shared" si="0"/>
        <v>1</v>
      </c>
      <c r="Q9" t="str">
        <f t="shared" si="1"/>
        <v/>
      </c>
    </row>
    <row r="10" spans="2:17" ht="15" customHeight="1" x14ac:dyDescent="0.25">
      <c r="B10" s="2"/>
      <c r="C10" s="1">
        <v>9</v>
      </c>
      <c r="D10" s="10" t="s">
        <v>202</v>
      </c>
      <c r="E10" s="12" t="s">
        <v>265</v>
      </c>
      <c r="F10" s="13" t="s">
        <v>7</v>
      </c>
      <c r="G10" s="3" t="s">
        <v>279</v>
      </c>
      <c r="H10" s="4">
        <v>1.1240000000000001</v>
      </c>
      <c r="K10" t="e">
        <f>VLOOKUP($D10,Pressendye!$D$2:$H$49,5,0)</f>
        <v>#N/A</v>
      </c>
      <c r="L10" t="e">
        <f>VLOOKUP($D10,Scolty!$D$2:$H$60,5,0)</f>
        <v>#N/A</v>
      </c>
      <c r="M10" t="e">
        <f>VLOOKUP($D10,'Hill of Fare'!$D$2:$H$51,5,0)</f>
        <v>#N/A</v>
      </c>
      <c r="N10">
        <f>VLOOKUP($D10,'Mither Tap'!$D$2:$H$70,5,0)</f>
        <v>1.2909999999999999</v>
      </c>
      <c r="O10">
        <f>VLOOKUP($D10,'Cheyne Hill'!$D$2:$H$59,5,0)</f>
        <v>1.1240000000000001</v>
      </c>
      <c r="P10">
        <f t="shared" si="0"/>
        <v>2</v>
      </c>
      <c r="Q10" t="str">
        <f t="shared" si="1"/>
        <v/>
      </c>
    </row>
    <row r="11" spans="2:17" ht="15" customHeight="1" x14ac:dyDescent="0.25">
      <c r="B11" s="2"/>
      <c r="C11" s="1">
        <v>10</v>
      </c>
      <c r="D11" s="10" t="s">
        <v>243</v>
      </c>
      <c r="E11" s="12" t="s">
        <v>205</v>
      </c>
      <c r="F11" s="13" t="s">
        <v>7</v>
      </c>
      <c r="G11" s="3" t="s">
        <v>280</v>
      </c>
      <c r="H11" s="4">
        <v>1.127</v>
      </c>
      <c r="K11" t="e">
        <f>VLOOKUP($D11,Pressendye!$D$2:$H$49,5,0)</f>
        <v>#N/A</v>
      </c>
      <c r="L11" t="e">
        <f>VLOOKUP($D11,Scolty!$D$2:$H$60,5,0)</f>
        <v>#N/A</v>
      </c>
      <c r="M11" t="e">
        <f>VLOOKUP($D11,'Hill of Fare'!$D$2:$H$51,5,0)</f>
        <v>#N/A</v>
      </c>
      <c r="N11" t="e">
        <f>VLOOKUP($D11,'Mither Tap'!$D$2:$H$70,5,0)</f>
        <v>#N/A</v>
      </c>
      <c r="O11">
        <f>VLOOKUP($D11,'Cheyne Hill'!$D$2:$H$59,5,0)</f>
        <v>1.127</v>
      </c>
      <c r="P11">
        <f t="shared" si="0"/>
        <v>1</v>
      </c>
      <c r="Q11" t="str">
        <f t="shared" si="1"/>
        <v/>
      </c>
    </row>
    <row r="12" spans="2:17" ht="15" customHeight="1" x14ac:dyDescent="0.25">
      <c r="B12" s="2"/>
      <c r="C12" s="1">
        <v>11</v>
      </c>
      <c r="D12" s="10" t="s">
        <v>244</v>
      </c>
      <c r="E12" s="12" t="s">
        <v>185</v>
      </c>
      <c r="F12" s="13" t="s">
        <v>11</v>
      </c>
      <c r="G12" s="3" t="s">
        <v>281</v>
      </c>
      <c r="H12" s="4">
        <v>1.139</v>
      </c>
      <c r="K12" t="e">
        <f>VLOOKUP($D12,Pressendye!$D$2:$H$49,5,0)</f>
        <v>#N/A</v>
      </c>
      <c r="L12" t="e">
        <f>VLOOKUP($D12,Scolty!$D$2:$H$60,5,0)</f>
        <v>#N/A</v>
      </c>
      <c r="M12" t="e">
        <f>VLOOKUP($D12,'Hill of Fare'!$D$2:$H$51,5,0)</f>
        <v>#N/A</v>
      </c>
      <c r="N12" t="e">
        <f>VLOOKUP($D12,'Mither Tap'!$D$2:$H$70,5,0)</f>
        <v>#N/A</v>
      </c>
      <c r="O12">
        <f>VLOOKUP($D12,'Cheyne Hill'!$D$2:$H$59,5,0)</f>
        <v>1.139</v>
      </c>
      <c r="P12">
        <f t="shared" si="0"/>
        <v>1</v>
      </c>
      <c r="Q12" t="str">
        <f t="shared" si="1"/>
        <v/>
      </c>
    </row>
    <row r="13" spans="2:17" ht="15" customHeight="1" x14ac:dyDescent="0.25">
      <c r="B13" s="2"/>
      <c r="C13" s="1">
        <v>12</v>
      </c>
      <c r="D13" s="10" t="s">
        <v>52</v>
      </c>
      <c r="E13" s="12" t="s">
        <v>266</v>
      </c>
      <c r="F13" s="13" t="s">
        <v>11</v>
      </c>
      <c r="G13" s="3" t="s">
        <v>282</v>
      </c>
      <c r="H13" s="4">
        <v>1.1579999999999999</v>
      </c>
      <c r="K13">
        <f>VLOOKUP($D13,Pressendye!$D$2:$H$49,5,0)</f>
        <v>1.113</v>
      </c>
      <c r="L13">
        <f>VLOOKUP($D13,Scolty!$D$2:$H$60,5,0)</f>
        <v>1.1180000000000001</v>
      </c>
      <c r="M13">
        <f>VLOOKUP($D13,'Hill of Fare'!$D$2:$H$51,5,0)</f>
        <v>1.1120000000000001</v>
      </c>
      <c r="N13">
        <f>VLOOKUP($D13,'Mither Tap'!$D$2:$H$70,5,0)</f>
        <v>1.266</v>
      </c>
      <c r="O13">
        <f>VLOOKUP($D13,'Cheyne Hill'!$D$2:$H$59,5,0)</f>
        <v>1.1579999999999999</v>
      </c>
      <c r="P13">
        <f t="shared" si="0"/>
        <v>5</v>
      </c>
      <c r="Q13">
        <f t="shared" si="1"/>
        <v>1</v>
      </c>
    </row>
    <row r="14" spans="2:17" ht="15" customHeight="1" x14ac:dyDescent="0.25">
      <c r="B14" s="2"/>
      <c r="C14" s="1">
        <v>13</v>
      </c>
      <c r="D14" s="10" t="s">
        <v>245</v>
      </c>
      <c r="E14" s="12" t="s">
        <v>205</v>
      </c>
      <c r="F14" s="13" t="s">
        <v>11</v>
      </c>
      <c r="G14" s="3" t="s">
        <v>283</v>
      </c>
      <c r="H14" s="4">
        <v>1.159</v>
      </c>
      <c r="K14" t="e">
        <f>VLOOKUP($D14,Pressendye!$D$2:$H$49,5,0)</f>
        <v>#N/A</v>
      </c>
      <c r="L14" t="e">
        <f>VLOOKUP($D14,Scolty!$D$2:$H$60,5,0)</f>
        <v>#N/A</v>
      </c>
      <c r="M14" t="e">
        <f>VLOOKUP($D14,'Hill of Fare'!$D$2:$H$51,5,0)</f>
        <v>#N/A</v>
      </c>
      <c r="N14" t="e">
        <f>VLOOKUP($D14,'Mither Tap'!$D$2:$H$70,5,0)</f>
        <v>#N/A</v>
      </c>
      <c r="O14">
        <f>VLOOKUP($D14,'Cheyne Hill'!$D$2:$H$59,5,0)</f>
        <v>1.159</v>
      </c>
      <c r="P14">
        <f t="shared" si="0"/>
        <v>1</v>
      </c>
      <c r="Q14" t="str">
        <f t="shared" si="1"/>
        <v/>
      </c>
    </row>
    <row r="15" spans="2:17" ht="15" customHeight="1" x14ac:dyDescent="0.25">
      <c r="B15" s="2"/>
      <c r="C15" s="1">
        <v>14</v>
      </c>
      <c r="D15" s="10" t="s">
        <v>204</v>
      </c>
      <c r="E15" s="12" t="s">
        <v>205</v>
      </c>
      <c r="F15" s="13" t="s">
        <v>7</v>
      </c>
      <c r="G15" s="3" t="s">
        <v>284</v>
      </c>
      <c r="H15" s="4">
        <v>1.1779999999999999</v>
      </c>
      <c r="K15" t="e">
        <f>VLOOKUP($D15,Pressendye!$D$2:$H$49,5,0)</f>
        <v>#N/A</v>
      </c>
      <c r="L15" t="e">
        <f>VLOOKUP($D15,Scolty!$D$2:$H$60,5,0)</f>
        <v>#N/A</v>
      </c>
      <c r="M15" t="e">
        <f>VLOOKUP($D15,'Hill of Fare'!$D$2:$H$51,5,0)</f>
        <v>#N/A</v>
      </c>
      <c r="N15">
        <f>VLOOKUP($D15,'Mither Tap'!$D$2:$H$70,5,0)</f>
        <v>1.294</v>
      </c>
      <c r="O15">
        <f>VLOOKUP($D15,'Cheyne Hill'!$D$2:$H$59,5,0)</f>
        <v>1.1779999999999999</v>
      </c>
      <c r="P15">
        <f t="shared" si="0"/>
        <v>2</v>
      </c>
      <c r="Q15" t="str">
        <f t="shared" si="1"/>
        <v/>
      </c>
    </row>
    <row r="16" spans="2:17" ht="15" customHeight="1" x14ac:dyDescent="0.25">
      <c r="B16" s="2"/>
      <c r="C16" s="1">
        <v>15</v>
      </c>
      <c r="D16" s="10" t="s">
        <v>246</v>
      </c>
      <c r="E16" s="12" t="s">
        <v>205</v>
      </c>
      <c r="F16" s="13" t="s">
        <v>11</v>
      </c>
      <c r="G16" s="3" t="s">
        <v>285</v>
      </c>
      <c r="H16" s="4">
        <v>1.1830000000000001</v>
      </c>
      <c r="K16" t="e">
        <f>VLOOKUP($D16,Pressendye!$D$2:$H$49,5,0)</f>
        <v>#N/A</v>
      </c>
      <c r="L16" t="e">
        <f>VLOOKUP($D16,Scolty!$D$2:$H$60,5,0)</f>
        <v>#N/A</v>
      </c>
      <c r="M16" t="e">
        <f>VLOOKUP($D16,'Hill of Fare'!$D$2:$H$51,5,0)</f>
        <v>#N/A</v>
      </c>
      <c r="N16" t="e">
        <f>VLOOKUP($D16,'Mither Tap'!$D$2:$H$70,5,0)</f>
        <v>#N/A</v>
      </c>
      <c r="O16">
        <f>VLOOKUP($D16,'Cheyne Hill'!$D$2:$H$59,5,0)</f>
        <v>1.1830000000000001</v>
      </c>
      <c r="P16">
        <f t="shared" si="0"/>
        <v>1</v>
      </c>
      <c r="Q16" t="str">
        <f t="shared" si="1"/>
        <v/>
      </c>
    </row>
    <row r="17" spans="2:17" ht="15" customHeight="1" x14ac:dyDescent="0.25">
      <c r="B17" s="2"/>
      <c r="C17" s="1">
        <v>16</v>
      </c>
      <c r="D17" s="10" t="s">
        <v>54</v>
      </c>
      <c r="E17" s="12" t="s">
        <v>185</v>
      </c>
      <c r="F17" s="13" t="s">
        <v>14</v>
      </c>
      <c r="G17" s="3" t="s">
        <v>286</v>
      </c>
      <c r="H17" s="4">
        <v>1.2130000000000001</v>
      </c>
      <c r="K17">
        <f>VLOOKUP($D17,Pressendye!$D$2:$H$49,5,0)</f>
        <v>1.127</v>
      </c>
      <c r="L17">
        <f>VLOOKUP($D17,Scolty!$D$2:$H$60,5,0)</f>
        <v>1.1599999999999999</v>
      </c>
      <c r="M17" t="e">
        <f>VLOOKUP($D17,'Hill of Fare'!$D$2:$H$51,5,0)</f>
        <v>#N/A</v>
      </c>
      <c r="N17" t="e">
        <f>VLOOKUP($D17,'Mither Tap'!$D$2:$H$70,5,0)</f>
        <v>#N/A</v>
      </c>
      <c r="O17">
        <f>VLOOKUP($D17,'Cheyne Hill'!$D$2:$H$59,5,0)</f>
        <v>1.2130000000000001</v>
      </c>
      <c r="P17">
        <f t="shared" si="0"/>
        <v>3</v>
      </c>
      <c r="Q17">
        <f t="shared" si="1"/>
        <v>1</v>
      </c>
    </row>
    <row r="18" spans="2:17" ht="15" customHeight="1" x14ac:dyDescent="0.25">
      <c r="B18" s="2"/>
      <c r="C18" s="1">
        <v>17</v>
      </c>
      <c r="D18" s="10" t="s">
        <v>61</v>
      </c>
      <c r="E18" s="12" t="s">
        <v>185</v>
      </c>
      <c r="F18" s="13" t="s">
        <v>14</v>
      </c>
      <c r="G18" s="3" t="s">
        <v>287</v>
      </c>
      <c r="H18" s="4">
        <v>1.2150000000000001</v>
      </c>
      <c r="K18">
        <f>VLOOKUP($D18,Pressendye!$D$2:$H$49,5,0)</f>
        <v>1.171</v>
      </c>
      <c r="L18" t="e">
        <f>VLOOKUP($D18,Scolty!$D$2:$H$60,5,0)</f>
        <v>#N/A</v>
      </c>
      <c r="M18" t="e">
        <f>VLOOKUP($D18,'Hill of Fare'!$D$2:$H$51,5,0)</f>
        <v>#N/A</v>
      </c>
      <c r="N18">
        <f>VLOOKUP($D18,'Mither Tap'!$D$2:$H$70,5,0)</f>
        <v>1.2869999999999999</v>
      </c>
      <c r="O18">
        <f>VLOOKUP($D18,'Cheyne Hill'!$D$2:$H$59,5,0)</f>
        <v>1.2150000000000001</v>
      </c>
      <c r="P18">
        <f t="shared" si="0"/>
        <v>3</v>
      </c>
      <c r="Q18">
        <f t="shared" si="1"/>
        <v>1</v>
      </c>
    </row>
    <row r="19" spans="2:17" ht="15" customHeight="1" x14ac:dyDescent="0.25">
      <c r="B19" s="2"/>
      <c r="C19" s="1">
        <v>18</v>
      </c>
      <c r="D19" s="10" t="s">
        <v>56</v>
      </c>
      <c r="E19" s="12" t="s">
        <v>262</v>
      </c>
      <c r="F19" s="13" t="s">
        <v>7</v>
      </c>
      <c r="G19" s="3" t="s">
        <v>288</v>
      </c>
      <c r="H19" s="4">
        <v>1.222</v>
      </c>
      <c r="K19">
        <f>VLOOKUP($D19,Pressendye!$D$2:$H$49,5,0)</f>
        <v>1.1359999999999999</v>
      </c>
      <c r="L19" t="e">
        <f>VLOOKUP($D19,Scolty!$D$2:$H$60,5,0)</f>
        <v>#N/A</v>
      </c>
      <c r="M19" t="e">
        <f>VLOOKUP($D19,'Hill of Fare'!$D$2:$H$51,5,0)</f>
        <v>#N/A</v>
      </c>
      <c r="N19">
        <f>VLOOKUP($D19,'Mither Tap'!$D$2:$H$70,5,0)</f>
        <v>1.3260000000000001</v>
      </c>
      <c r="O19">
        <f>VLOOKUP($D19,'Cheyne Hill'!$D$2:$H$59,5,0)</f>
        <v>1.222</v>
      </c>
      <c r="P19">
        <f t="shared" si="0"/>
        <v>3</v>
      </c>
      <c r="Q19">
        <f t="shared" si="1"/>
        <v>1</v>
      </c>
    </row>
    <row r="20" spans="2:17" ht="15" customHeight="1" x14ac:dyDescent="0.25">
      <c r="B20" s="2"/>
      <c r="C20" s="1">
        <v>19</v>
      </c>
      <c r="D20" s="10" t="s">
        <v>162</v>
      </c>
      <c r="E20" s="12" t="s">
        <v>267</v>
      </c>
      <c r="F20" s="13" t="s">
        <v>7</v>
      </c>
      <c r="G20" s="3" t="s">
        <v>289</v>
      </c>
      <c r="H20" s="4">
        <v>1.2230000000000001</v>
      </c>
      <c r="K20" t="e">
        <f>VLOOKUP($D20,Pressendye!$D$2:$H$49,5,0)</f>
        <v>#N/A</v>
      </c>
      <c r="L20" t="e">
        <f>VLOOKUP($D20,Scolty!$D$2:$H$60,5,0)</f>
        <v>#N/A</v>
      </c>
      <c r="M20">
        <f>VLOOKUP($D20,'Hill of Fare'!$D$2:$H$51,5,0)</f>
        <v>1.1779999999999999</v>
      </c>
      <c r="N20" t="e">
        <f>VLOOKUP($D20,'Mither Tap'!$D$2:$H$70,5,0)</f>
        <v>#N/A</v>
      </c>
      <c r="O20">
        <f>VLOOKUP($D20,'Cheyne Hill'!$D$2:$H$59,5,0)</f>
        <v>1.2230000000000001</v>
      </c>
      <c r="P20">
        <f t="shared" si="0"/>
        <v>2</v>
      </c>
      <c r="Q20" t="str">
        <f t="shared" si="1"/>
        <v/>
      </c>
    </row>
    <row r="21" spans="2:17" ht="15" customHeight="1" x14ac:dyDescent="0.25">
      <c r="B21" s="2"/>
      <c r="C21" s="1">
        <v>20</v>
      </c>
      <c r="D21" s="10" t="s">
        <v>247</v>
      </c>
      <c r="E21" s="12" t="s">
        <v>9</v>
      </c>
      <c r="F21" s="13" t="s">
        <v>14</v>
      </c>
      <c r="G21" s="3" t="s">
        <v>290</v>
      </c>
      <c r="H21" s="4">
        <v>1.2250000000000001</v>
      </c>
      <c r="K21" t="e">
        <f>VLOOKUP($D21,Pressendye!$D$2:$H$49,5,0)</f>
        <v>#N/A</v>
      </c>
      <c r="L21" t="e">
        <f>VLOOKUP($D21,Scolty!$D$2:$H$60,5,0)</f>
        <v>#N/A</v>
      </c>
      <c r="M21" t="e">
        <f>VLOOKUP($D21,'Hill of Fare'!$D$2:$H$51,5,0)</f>
        <v>#N/A</v>
      </c>
      <c r="N21" t="e">
        <f>VLOOKUP($D21,'Mither Tap'!$D$2:$H$70,5,0)</f>
        <v>#N/A</v>
      </c>
      <c r="O21">
        <f>VLOOKUP($D21,'Cheyne Hill'!$D$2:$H$59,5,0)</f>
        <v>1.2250000000000001</v>
      </c>
      <c r="P21">
        <f t="shared" si="0"/>
        <v>1</v>
      </c>
      <c r="Q21" t="str">
        <f t="shared" si="1"/>
        <v/>
      </c>
    </row>
    <row r="22" spans="2:17" ht="15" customHeight="1" x14ac:dyDescent="0.25">
      <c r="B22" s="2"/>
      <c r="C22" s="1">
        <v>21</v>
      </c>
      <c r="D22" s="10" t="s">
        <v>248</v>
      </c>
      <c r="E22" s="12" t="s">
        <v>205</v>
      </c>
      <c r="F22" s="13" t="s">
        <v>13</v>
      </c>
      <c r="G22" s="3" t="s">
        <v>291</v>
      </c>
      <c r="H22" s="4">
        <v>1.2290000000000001</v>
      </c>
      <c r="K22" t="e">
        <f>VLOOKUP($D22,Pressendye!$D$2:$H$49,5,0)</f>
        <v>#N/A</v>
      </c>
      <c r="L22" t="e">
        <f>VLOOKUP($D22,Scolty!$D$2:$H$60,5,0)</f>
        <v>#N/A</v>
      </c>
      <c r="M22" t="e">
        <f>VLOOKUP($D22,'Hill of Fare'!$D$2:$H$51,5,0)</f>
        <v>#N/A</v>
      </c>
      <c r="N22" t="e">
        <f>VLOOKUP($D22,'Mither Tap'!$D$2:$H$70,5,0)</f>
        <v>#N/A</v>
      </c>
      <c r="O22">
        <f>VLOOKUP($D22,'Cheyne Hill'!$D$2:$H$59,5,0)</f>
        <v>1.2290000000000001</v>
      </c>
      <c r="P22">
        <f t="shared" si="0"/>
        <v>1</v>
      </c>
      <c r="Q22" t="str">
        <f t="shared" si="1"/>
        <v/>
      </c>
    </row>
    <row r="23" spans="2:17" ht="15" customHeight="1" x14ac:dyDescent="0.25">
      <c r="B23" s="2"/>
      <c r="C23" s="1">
        <v>22</v>
      </c>
      <c r="D23" s="10" t="s">
        <v>70</v>
      </c>
      <c r="E23" s="12" t="s">
        <v>185</v>
      </c>
      <c r="F23" s="13" t="s">
        <v>11</v>
      </c>
      <c r="G23" s="3" t="s">
        <v>292</v>
      </c>
      <c r="H23" s="4">
        <v>1.2350000000000001</v>
      </c>
      <c r="K23">
        <f>VLOOKUP($D23,Pressendye!$D$2:$H$49,5,0)</f>
        <v>1.22</v>
      </c>
      <c r="L23" t="e">
        <f>VLOOKUP($D23,Scolty!$D$2:$H$60,5,0)</f>
        <v>#N/A</v>
      </c>
      <c r="M23" t="e">
        <f>VLOOKUP($D23,'Hill of Fare'!$D$2:$H$51,5,0)</f>
        <v>#N/A</v>
      </c>
      <c r="N23" t="e">
        <f>VLOOKUP($D23,'Mither Tap'!$D$2:$H$70,5,0)</f>
        <v>#N/A</v>
      </c>
      <c r="O23">
        <f>VLOOKUP($D23,'Cheyne Hill'!$D$2:$H$59,5,0)</f>
        <v>1.2350000000000001</v>
      </c>
      <c r="P23">
        <f t="shared" si="0"/>
        <v>2</v>
      </c>
      <c r="Q23" t="str">
        <f t="shared" si="1"/>
        <v/>
      </c>
    </row>
    <row r="24" spans="2:17" ht="15" customHeight="1" x14ac:dyDescent="0.25">
      <c r="B24" s="2"/>
      <c r="C24" s="1">
        <v>23</v>
      </c>
      <c r="D24" s="10" t="s">
        <v>67</v>
      </c>
      <c r="E24" s="12" t="s">
        <v>9</v>
      </c>
      <c r="F24" s="13" t="s">
        <v>11</v>
      </c>
      <c r="G24" s="3" t="s">
        <v>293</v>
      </c>
      <c r="H24" s="4">
        <v>1.2529999999999999</v>
      </c>
      <c r="K24">
        <f>VLOOKUP($D24,Pressendye!$D$2:$H$49,5,0)</f>
        <v>1.2130000000000001</v>
      </c>
      <c r="L24">
        <f>VLOOKUP($D24,Scolty!$D$2:$H$60,5,0)</f>
        <v>1.284</v>
      </c>
      <c r="M24">
        <f>VLOOKUP($D24,'Hill of Fare'!$D$2:$H$51,5,0)</f>
        <v>1.18</v>
      </c>
      <c r="N24" t="e">
        <f>VLOOKUP($D24,'Mither Tap'!$D$2:$H$70,5,0)</f>
        <v>#N/A</v>
      </c>
      <c r="O24">
        <f>VLOOKUP($D24,'Cheyne Hill'!$D$2:$H$59,5,0)</f>
        <v>1.2529999999999999</v>
      </c>
      <c r="P24">
        <f t="shared" si="0"/>
        <v>4</v>
      </c>
      <c r="Q24">
        <f t="shared" si="1"/>
        <v>1</v>
      </c>
    </row>
    <row r="25" spans="2:17" ht="15" customHeight="1" x14ac:dyDescent="0.25">
      <c r="B25" s="2"/>
      <c r="C25" s="1">
        <v>24</v>
      </c>
      <c r="D25" s="10" t="s">
        <v>86</v>
      </c>
      <c r="E25" s="12" t="s">
        <v>185</v>
      </c>
      <c r="F25" s="13" t="s">
        <v>14</v>
      </c>
      <c r="G25" s="3" t="s">
        <v>294</v>
      </c>
      <c r="H25" s="4">
        <v>1.254</v>
      </c>
      <c r="K25">
        <f>VLOOKUP($D25,Pressendye!$D$2:$H$49,5,0)</f>
        <v>1.3380000000000001</v>
      </c>
      <c r="L25" t="e">
        <f>VLOOKUP($D25,Scolty!$D$2:$H$60,5,0)</f>
        <v>#N/A</v>
      </c>
      <c r="M25">
        <f>VLOOKUP($D25,'Hill of Fare'!$D$2:$H$51,5,0)</f>
        <v>1.208</v>
      </c>
      <c r="N25" t="e">
        <f>VLOOKUP($D25,'Mither Tap'!$D$2:$H$70,5,0)</f>
        <v>#N/A</v>
      </c>
      <c r="O25">
        <f>VLOOKUP($D25,'Cheyne Hill'!$D$2:$H$59,5,0)</f>
        <v>1.254</v>
      </c>
      <c r="P25">
        <f t="shared" si="0"/>
        <v>3</v>
      </c>
      <c r="Q25">
        <f t="shared" si="1"/>
        <v>1</v>
      </c>
    </row>
    <row r="26" spans="2:17" ht="15" customHeight="1" x14ac:dyDescent="0.25">
      <c r="B26" s="2"/>
      <c r="C26" s="1">
        <v>25</v>
      </c>
      <c r="D26" s="10" t="s">
        <v>78</v>
      </c>
      <c r="E26" s="12" t="s">
        <v>266</v>
      </c>
      <c r="F26" s="13" t="s">
        <v>14</v>
      </c>
      <c r="G26" s="3" t="s">
        <v>295</v>
      </c>
      <c r="H26" s="4">
        <v>1.2669999999999999</v>
      </c>
      <c r="K26">
        <f>VLOOKUP($D26,Pressendye!$D$2:$H$49,5,0)</f>
        <v>1.29</v>
      </c>
      <c r="L26" t="e">
        <f>VLOOKUP($D26,Scolty!$D$2:$H$60,5,0)</f>
        <v>#N/A</v>
      </c>
      <c r="M26" t="e">
        <f>VLOOKUP($D26,'Hill of Fare'!$D$2:$H$51,5,0)</f>
        <v>#N/A</v>
      </c>
      <c r="N26" t="e">
        <f>VLOOKUP($D26,'Mither Tap'!$D$2:$H$70,5,0)</f>
        <v>#N/A</v>
      </c>
      <c r="O26">
        <f>VLOOKUP($D26,'Cheyne Hill'!$D$2:$H$59,5,0)</f>
        <v>1.2669999999999999</v>
      </c>
      <c r="P26">
        <f t="shared" si="0"/>
        <v>2</v>
      </c>
      <c r="Q26" t="str">
        <f t="shared" si="1"/>
        <v/>
      </c>
    </row>
    <row r="27" spans="2:17" ht="15" customHeight="1" x14ac:dyDescent="0.25">
      <c r="B27" s="2"/>
      <c r="C27" s="1">
        <v>26</v>
      </c>
      <c r="D27" s="10" t="s">
        <v>249</v>
      </c>
      <c r="E27" s="12" t="s">
        <v>28</v>
      </c>
      <c r="F27" s="13" t="s">
        <v>11</v>
      </c>
      <c r="G27" s="3" t="s">
        <v>296</v>
      </c>
      <c r="H27" s="4">
        <v>1.272</v>
      </c>
      <c r="K27" t="e">
        <f>VLOOKUP($D27,Pressendye!$D$2:$H$49,5,0)</f>
        <v>#N/A</v>
      </c>
      <c r="L27" t="e">
        <f>VLOOKUP($D27,Scolty!$D$2:$H$60,5,0)</f>
        <v>#N/A</v>
      </c>
      <c r="M27" t="e">
        <f>VLOOKUP($D27,'Hill of Fare'!$D$2:$H$51,5,0)</f>
        <v>#N/A</v>
      </c>
      <c r="N27" t="e">
        <f>VLOOKUP($D27,'Mither Tap'!$D$2:$H$70,5,0)</f>
        <v>#N/A</v>
      </c>
      <c r="O27">
        <f>VLOOKUP($D27,'Cheyne Hill'!$D$2:$H$59,5,0)</f>
        <v>1.272</v>
      </c>
      <c r="P27">
        <f t="shared" si="0"/>
        <v>1</v>
      </c>
      <c r="Q27" t="str">
        <f t="shared" si="1"/>
        <v/>
      </c>
    </row>
    <row r="28" spans="2:17" ht="15" customHeight="1" x14ac:dyDescent="0.25">
      <c r="B28" s="2"/>
      <c r="C28" s="1">
        <v>27</v>
      </c>
      <c r="D28" s="10" t="s">
        <v>72</v>
      </c>
      <c r="E28" s="12" t="s">
        <v>268</v>
      </c>
      <c r="F28" s="13" t="s">
        <v>14</v>
      </c>
      <c r="G28" s="3" t="s">
        <v>297</v>
      </c>
      <c r="H28" s="4">
        <v>1.2789999999999999</v>
      </c>
      <c r="K28">
        <f>VLOOKUP($D28,Pressendye!$D$2:$H$49,5,0)</f>
        <v>1.242</v>
      </c>
      <c r="L28" t="e">
        <f>VLOOKUP($D28,Scolty!$D$2:$H$60,5,0)</f>
        <v>#N/A</v>
      </c>
      <c r="M28">
        <f>VLOOKUP($D28,'Hill of Fare'!$D$2:$H$51,5,0)</f>
        <v>1.254</v>
      </c>
      <c r="N28" t="e">
        <f>VLOOKUP($D28,'Mither Tap'!$D$2:$H$70,5,0)</f>
        <v>#N/A</v>
      </c>
      <c r="O28">
        <f>VLOOKUP($D28,'Cheyne Hill'!$D$2:$H$59,5,0)</f>
        <v>1.2789999999999999</v>
      </c>
      <c r="P28">
        <f t="shared" si="0"/>
        <v>3</v>
      </c>
      <c r="Q28">
        <f t="shared" si="1"/>
        <v>1</v>
      </c>
    </row>
    <row r="29" spans="2:17" ht="15" customHeight="1" x14ac:dyDescent="0.25">
      <c r="B29" s="2"/>
      <c r="C29" s="1">
        <v>28</v>
      </c>
      <c r="D29" s="10" t="s">
        <v>169</v>
      </c>
      <c r="E29" s="12" t="s">
        <v>266</v>
      </c>
      <c r="F29" s="13" t="s">
        <v>7</v>
      </c>
      <c r="G29" s="3" t="s">
        <v>298</v>
      </c>
      <c r="H29" s="4">
        <v>1.284</v>
      </c>
      <c r="K29" t="e">
        <f>VLOOKUP($D29,Pressendye!$D$2:$H$49,5,0)</f>
        <v>#N/A</v>
      </c>
      <c r="L29" t="e">
        <f>VLOOKUP($D29,Scolty!$D$2:$H$60,5,0)</f>
        <v>#N/A</v>
      </c>
      <c r="M29">
        <f>VLOOKUP($D29,'Hill of Fare'!$D$2:$H$51,5,0)</f>
        <v>1.2290000000000001</v>
      </c>
      <c r="N29" t="e">
        <f>VLOOKUP($D29,'Mither Tap'!$D$2:$H$70,5,0)</f>
        <v>#N/A</v>
      </c>
      <c r="O29">
        <f>VLOOKUP($D29,'Cheyne Hill'!$D$2:$H$59,5,0)</f>
        <v>1.284</v>
      </c>
      <c r="P29">
        <f t="shared" si="0"/>
        <v>2</v>
      </c>
      <c r="Q29" t="str">
        <f t="shared" si="1"/>
        <v/>
      </c>
    </row>
    <row r="30" spans="2:17" ht="15" customHeight="1" x14ac:dyDescent="0.25">
      <c r="B30" s="2"/>
      <c r="C30" s="1">
        <v>29</v>
      </c>
      <c r="D30" s="10" t="s">
        <v>129</v>
      </c>
      <c r="E30" s="12" t="s">
        <v>9</v>
      </c>
      <c r="F30" s="13" t="s">
        <v>11</v>
      </c>
      <c r="G30" s="3" t="s">
        <v>299</v>
      </c>
      <c r="H30" s="4">
        <v>1.304</v>
      </c>
      <c r="K30" t="e">
        <f>VLOOKUP($D30,Pressendye!$D$2:$H$49,5,0)</f>
        <v>#N/A</v>
      </c>
      <c r="L30">
        <f>VLOOKUP($D30,Scolty!$D$2:$H$60,5,0)</f>
        <v>1.377</v>
      </c>
      <c r="M30" t="e">
        <f>VLOOKUP($D30,'Hill of Fare'!$D$2:$H$51,5,0)</f>
        <v>#N/A</v>
      </c>
      <c r="N30">
        <f>VLOOKUP($D30,'Mither Tap'!$D$2:$H$70,5,0)</f>
        <v>1.651</v>
      </c>
      <c r="O30">
        <f>VLOOKUP($D30,'Cheyne Hill'!$D$2:$H$59,5,0)</f>
        <v>1.304</v>
      </c>
      <c r="P30">
        <f t="shared" si="0"/>
        <v>3</v>
      </c>
      <c r="Q30">
        <f t="shared" si="1"/>
        <v>1</v>
      </c>
    </row>
    <row r="31" spans="2:17" ht="15" customHeight="1" x14ac:dyDescent="0.25">
      <c r="B31" s="2"/>
      <c r="C31" s="1">
        <v>30</v>
      </c>
      <c r="D31" s="10" t="s">
        <v>118</v>
      </c>
      <c r="E31" s="12" t="s">
        <v>185</v>
      </c>
      <c r="F31" s="13" t="s">
        <v>15</v>
      </c>
      <c r="G31" s="3" t="s">
        <v>300</v>
      </c>
      <c r="H31" s="4">
        <v>1.306</v>
      </c>
      <c r="K31" t="e">
        <f>VLOOKUP($D31,Pressendye!$D$2:$H$49,5,0)</f>
        <v>#N/A</v>
      </c>
      <c r="L31">
        <f>VLOOKUP($D31,Scolty!$D$2:$H$60,5,0)</f>
        <v>1.242</v>
      </c>
      <c r="M31">
        <f>VLOOKUP($D31,'Hill of Fare'!$D$2:$H$51,5,0)</f>
        <v>1.202</v>
      </c>
      <c r="N31">
        <f>VLOOKUP($D31,'Mither Tap'!$D$2:$H$70,5,0)</f>
        <v>1.427</v>
      </c>
      <c r="O31">
        <f>VLOOKUP($D31,'Cheyne Hill'!$D$2:$H$59,5,0)</f>
        <v>1.306</v>
      </c>
      <c r="P31">
        <f t="shared" si="0"/>
        <v>4</v>
      </c>
      <c r="Q31">
        <f t="shared" si="1"/>
        <v>1</v>
      </c>
    </row>
    <row r="32" spans="2:17" ht="15" customHeight="1" x14ac:dyDescent="0.25">
      <c r="B32" s="2"/>
      <c r="C32" s="1">
        <v>31</v>
      </c>
      <c r="D32" s="10" t="s">
        <v>170</v>
      </c>
      <c r="E32" s="12" t="s">
        <v>185</v>
      </c>
      <c r="F32" s="13" t="s">
        <v>15</v>
      </c>
      <c r="G32" s="3" t="s">
        <v>301</v>
      </c>
      <c r="H32" s="4">
        <v>1.3140000000000001</v>
      </c>
      <c r="K32" t="e">
        <f>VLOOKUP($D32,Pressendye!$D$2:$H$49,5,0)</f>
        <v>#N/A</v>
      </c>
      <c r="L32" t="e">
        <f>VLOOKUP($D32,Scolty!$D$2:$H$60,5,0)</f>
        <v>#N/A</v>
      </c>
      <c r="M32">
        <f>VLOOKUP($D32,'Hill of Fare'!$D$2:$H$51,5,0)</f>
        <v>1.2350000000000001</v>
      </c>
      <c r="N32" t="e">
        <f>VLOOKUP($D32,'Mither Tap'!$D$2:$H$70,5,0)</f>
        <v>#N/A</v>
      </c>
      <c r="O32">
        <f>VLOOKUP($D32,'Cheyne Hill'!$D$2:$H$59,5,0)</f>
        <v>1.3140000000000001</v>
      </c>
      <c r="P32">
        <f t="shared" si="0"/>
        <v>2</v>
      </c>
      <c r="Q32" t="str">
        <f t="shared" si="1"/>
        <v/>
      </c>
    </row>
    <row r="33" spans="2:17" ht="15" customHeight="1" x14ac:dyDescent="0.25">
      <c r="B33" s="2"/>
      <c r="C33" s="1">
        <v>32</v>
      </c>
      <c r="D33" s="10" t="s">
        <v>250</v>
      </c>
      <c r="E33" s="12" t="s">
        <v>205</v>
      </c>
      <c r="F33" s="13" t="s">
        <v>11</v>
      </c>
      <c r="G33" s="3" t="s">
        <v>302</v>
      </c>
      <c r="H33" s="4">
        <v>1.3220000000000001</v>
      </c>
      <c r="K33" t="e">
        <f>VLOOKUP($D33,Pressendye!$D$2:$H$49,5,0)</f>
        <v>#N/A</v>
      </c>
      <c r="L33" t="e">
        <f>VLOOKUP($D33,Scolty!$D$2:$H$60,5,0)</f>
        <v>#N/A</v>
      </c>
      <c r="M33" t="e">
        <f>VLOOKUP($D33,'Hill of Fare'!$D$2:$H$51,5,0)</f>
        <v>#N/A</v>
      </c>
      <c r="N33" t="e">
        <f>VLOOKUP($D33,'Mither Tap'!$D$2:$H$70,5,0)</f>
        <v>#N/A</v>
      </c>
      <c r="O33">
        <f>VLOOKUP($D33,'Cheyne Hill'!$D$2:$H$59,5,0)</f>
        <v>1.3220000000000001</v>
      </c>
      <c r="P33">
        <f t="shared" si="0"/>
        <v>1</v>
      </c>
      <c r="Q33" t="str">
        <f t="shared" si="1"/>
        <v/>
      </c>
    </row>
    <row r="34" spans="2:17" ht="15" customHeight="1" x14ac:dyDescent="0.25">
      <c r="B34" s="2"/>
      <c r="C34" s="1">
        <v>33</v>
      </c>
      <c r="D34" s="10" t="s">
        <v>87</v>
      </c>
      <c r="E34" s="12" t="s">
        <v>262</v>
      </c>
      <c r="F34" s="13" t="s">
        <v>7</v>
      </c>
      <c r="G34" s="3" t="s">
        <v>303</v>
      </c>
      <c r="H34" s="4">
        <v>1.325</v>
      </c>
      <c r="K34">
        <f>VLOOKUP($D34,Pressendye!$D$2:$H$49,5,0)</f>
        <v>1.3540000000000001</v>
      </c>
      <c r="L34">
        <f>VLOOKUP($D34,Scolty!$D$2:$H$60,5,0)</f>
        <v>1.4590000000000001</v>
      </c>
      <c r="M34">
        <f>VLOOKUP($D34,'Hill of Fare'!$D$2:$H$51,5,0)</f>
        <v>1.258</v>
      </c>
      <c r="N34" t="e">
        <f>VLOOKUP($D34,'Mither Tap'!$D$2:$H$70,5,0)</f>
        <v>#N/A</v>
      </c>
      <c r="O34">
        <f>VLOOKUP($D34,'Cheyne Hill'!$D$2:$H$59,5,0)</f>
        <v>1.325</v>
      </c>
      <c r="P34">
        <f t="shared" si="0"/>
        <v>4</v>
      </c>
      <c r="Q34">
        <f t="shared" si="1"/>
        <v>1</v>
      </c>
    </row>
    <row r="35" spans="2:17" ht="15" customHeight="1" x14ac:dyDescent="0.25">
      <c r="B35" s="2"/>
      <c r="C35" s="1">
        <v>34</v>
      </c>
      <c r="D35" s="10" t="s">
        <v>179</v>
      </c>
      <c r="E35" s="12" t="s">
        <v>185</v>
      </c>
      <c r="F35" s="13" t="s">
        <v>14</v>
      </c>
      <c r="G35" s="3" t="s">
        <v>304</v>
      </c>
      <c r="H35" s="4">
        <v>1.331</v>
      </c>
      <c r="K35" t="e">
        <f>VLOOKUP($D35,Pressendye!$D$2:$H$49,5,0)</f>
        <v>#N/A</v>
      </c>
      <c r="L35" t="e">
        <f>VLOOKUP($D35,Scolty!$D$2:$H$60,5,0)</f>
        <v>#N/A</v>
      </c>
      <c r="M35">
        <f>VLOOKUP($D35,'Hill of Fare'!$D$2:$H$51,5,0)</f>
        <v>1.319</v>
      </c>
      <c r="N35" t="e">
        <f>VLOOKUP($D35,'Mither Tap'!$D$2:$H$70,5,0)</f>
        <v>#N/A</v>
      </c>
      <c r="O35">
        <f>VLOOKUP($D35,'Cheyne Hill'!$D$2:$H$59,5,0)</f>
        <v>1.331</v>
      </c>
      <c r="P35">
        <f t="shared" si="0"/>
        <v>2</v>
      </c>
      <c r="Q35" t="str">
        <f t="shared" si="1"/>
        <v/>
      </c>
    </row>
    <row r="36" spans="2:17" ht="15" customHeight="1" x14ac:dyDescent="0.25">
      <c r="B36" s="2"/>
      <c r="C36" s="1">
        <v>35</v>
      </c>
      <c r="D36" s="10" t="s">
        <v>119</v>
      </c>
      <c r="E36" s="12" t="s">
        <v>16</v>
      </c>
      <c r="F36" s="13" t="s">
        <v>7</v>
      </c>
      <c r="G36" s="3" t="s">
        <v>305</v>
      </c>
      <c r="H36" s="4">
        <v>1.3340000000000001</v>
      </c>
      <c r="K36" t="e">
        <f>VLOOKUP($D36,Pressendye!$D$2:$H$49,5,0)</f>
        <v>#N/A</v>
      </c>
      <c r="L36">
        <f>VLOOKUP($D36,Scolty!$D$2:$H$60,5,0)</f>
        <v>1.2629999999999999</v>
      </c>
      <c r="M36" t="e">
        <f>VLOOKUP($D36,'Hill of Fare'!$D$2:$H$51,5,0)</f>
        <v>#N/A</v>
      </c>
      <c r="N36">
        <f>VLOOKUP($D36,'Mither Tap'!$D$2:$H$70,5,0)</f>
        <v>1.6879999999999999</v>
      </c>
      <c r="O36">
        <f>VLOOKUP($D36,'Cheyne Hill'!$D$2:$H$59,5,0)</f>
        <v>1.3340000000000001</v>
      </c>
      <c r="P36">
        <f t="shared" si="0"/>
        <v>3</v>
      </c>
      <c r="Q36">
        <f t="shared" si="1"/>
        <v>1</v>
      </c>
    </row>
    <row r="37" spans="2:17" ht="15" customHeight="1" x14ac:dyDescent="0.25">
      <c r="B37" s="2"/>
      <c r="C37" s="1">
        <v>36</v>
      </c>
      <c r="D37" s="10" t="s">
        <v>79</v>
      </c>
      <c r="E37" s="12" t="s">
        <v>266</v>
      </c>
      <c r="F37" s="13" t="s">
        <v>14</v>
      </c>
      <c r="G37" s="3" t="s">
        <v>306</v>
      </c>
      <c r="H37" s="4">
        <v>1.3460000000000001</v>
      </c>
      <c r="K37">
        <f>VLOOKUP($D37,Pressendye!$D$2:$H$49,5,0)</f>
        <v>1.3080000000000001</v>
      </c>
      <c r="L37" t="e">
        <f>VLOOKUP($D37,Scolty!$D$2:$H$60,5,0)</f>
        <v>#N/A</v>
      </c>
      <c r="M37">
        <f>VLOOKUP($D37,'Hill of Fare'!$D$2:$H$51,5,0)</f>
        <v>1.2230000000000001</v>
      </c>
      <c r="N37" t="e">
        <f>VLOOKUP($D37,'Mither Tap'!$D$2:$H$70,5,0)</f>
        <v>#N/A</v>
      </c>
      <c r="O37">
        <f>VLOOKUP($D37,'Cheyne Hill'!$D$2:$H$59,5,0)</f>
        <v>1.3460000000000001</v>
      </c>
      <c r="P37">
        <f t="shared" si="0"/>
        <v>3</v>
      </c>
      <c r="Q37">
        <f t="shared" si="1"/>
        <v>1</v>
      </c>
    </row>
    <row r="38" spans="2:17" ht="15" customHeight="1" x14ac:dyDescent="0.25">
      <c r="B38" s="2"/>
      <c r="C38" s="1">
        <v>37</v>
      </c>
      <c r="D38" s="10" t="s">
        <v>215</v>
      </c>
      <c r="E38" s="12" t="s">
        <v>266</v>
      </c>
      <c r="F38" s="13" t="s">
        <v>21</v>
      </c>
      <c r="G38" s="3" t="s">
        <v>307</v>
      </c>
      <c r="H38" s="4">
        <v>1.359</v>
      </c>
      <c r="K38" t="e">
        <f>VLOOKUP($D38,Pressendye!$D$2:$H$49,5,0)</f>
        <v>#N/A</v>
      </c>
      <c r="L38" t="e">
        <f>VLOOKUP($D38,Scolty!$D$2:$H$60,5,0)</f>
        <v>#N/A</v>
      </c>
      <c r="M38" t="e">
        <f>VLOOKUP($D38,'Hill of Fare'!$D$2:$H$51,5,0)</f>
        <v>#N/A</v>
      </c>
      <c r="N38">
        <f>VLOOKUP($D38,'Mither Tap'!$D$2:$H$70,5,0)</f>
        <v>1.5029999999999999</v>
      </c>
      <c r="O38">
        <f>VLOOKUP($D38,'Cheyne Hill'!$D$2:$H$59,5,0)</f>
        <v>1.359</v>
      </c>
      <c r="P38">
        <f t="shared" si="0"/>
        <v>2</v>
      </c>
      <c r="Q38" t="str">
        <f t="shared" si="1"/>
        <v/>
      </c>
    </row>
    <row r="39" spans="2:17" ht="15" customHeight="1" x14ac:dyDescent="0.25">
      <c r="B39" s="2"/>
      <c r="C39" s="1">
        <v>38</v>
      </c>
      <c r="D39" s="10" t="s">
        <v>132</v>
      </c>
      <c r="E39" s="12" t="s">
        <v>20</v>
      </c>
      <c r="F39" s="13" t="s">
        <v>21</v>
      </c>
      <c r="G39" s="3" t="s">
        <v>308</v>
      </c>
      <c r="H39" s="4">
        <v>1.363</v>
      </c>
      <c r="K39" t="e">
        <f>VLOOKUP($D39,Pressendye!$D$2:$H$49,5,0)</f>
        <v>#N/A</v>
      </c>
      <c r="L39">
        <f>VLOOKUP($D39,Scolty!$D$2:$H$60,5,0)</f>
        <v>1.387</v>
      </c>
      <c r="M39">
        <f>VLOOKUP($D39,'Hill of Fare'!$D$2:$H$51,5,0)</f>
        <v>1.256</v>
      </c>
      <c r="N39">
        <f>VLOOKUP($D39,'Mither Tap'!$D$2:$H$70,5,0)</f>
        <v>1.5189999999999999</v>
      </c>
      <c r="O39">
        <f>VLOOKUP($D39,'Cheyne Hill'!$D$2:$H$59,5,0)</f>
        <v>1.363</v>
      </c>
      <c r="P39">
        <f t="shared" si="0"/>
        <v>4</v>
      </c>
      <c r="Q39">
        <f t="shared" si="1"/>
        <v>1</v>
      </c>
    </row>
    <row r="40" spans="2:17" ht="15" customHeight="1" x14ac:dyDescent="0.25">
      <c r="B40" s="2"/>
      <c r="C40" s="1">
        <v>39</v>
      </c>
      <c r="D40" s="10" t="s">
        <v>251</v>
      </c>
      <c r="E40" s="12" t="s">
        <v>262</v>
      </c>
      <c r="F40" s="13" t="s">
        <v>15</v>
      </c>
      <c r="G40" s="3" t="s">
        <v>309</v>
      </c>
      <c r="H40" s="4">
        <v>1.3660000000000001</v>
      </c>
      <c r="K40" t="e">
        <f>VLOOKUP($D40,Pressendye!$D$2:$H$49,5,0)</f>
        <v>#N/A</v>
      </c>
      <c r="L40" t="e">
        <f>VLOOKUP($D40,Scolty!$D$2:$H$60,5,0)</f>
        <v>#N/A</v>
      </c>
      <c r="M40" t="e">
        <f>VLOOKUP($D40,'Hill of Fare'!$D$2:$H$51,5,0)</f>
        <v>#N/A</v>
      </c>
      <c r="N40" t="e">
        <f>VLOOKUP($D40,'Mither Tap'!$D$2:$H$70,5,0)</f>
        <v>#N/A</v>
      </c>
      <c r="O40">
        <f>VLOOKUP($D40,'Cheyne Hill'!$D$2:$H$59,5,0)</f>
        <v>1.3660000000000001</v>
      </c>
      <c r="P40">
        <f t="shared" si="0"/>
        <v>1</v>
      </c>
      <c r="Q40" t="str">
        <f t="shared" si="1"/>
        <v/>
      </c>
    </row>
    <row r="41" spans="2:17" ht="15" customHeight="1" x14ac:dyDescent="0.25">
      <c r="B41" s="2"/>
      <c r="C41" s="1">
        <v>40</v>
      </c>
      <c r="D41" s="10" t="s">
        <v>252</v>
      </c>
      <c r="E41" s="12" t="s">
        <v>28</v>
      </c>
      <c r="F41" s="13" t="s">
        <v>21</v>
      </c>
      <c r="G41" s="3" t="s">
        <v>310</v>
      </c>
      <c r="H41" s="4">
        <v>1.3740000000000001</v>
      </c>
      <c r="K41" t="e">
        <f>VLOOKUP($D41,Pressendye!$D$2:$H$49,5,0)</f>
        <v>#N/A</v>
      </c>
      <c r="L41" t="e">
        <f>VLOOKUP($D41,Scolty!$D$2:$H$60,5,0)</f>
        <v>#N/A</v>
      </c>
      <c r="M41" t="e">
        <f>VLOOKUP($D41,'Hill of Fare'!$D$2:$H$51,5,0)</f>
        <v>#N/A</v>
      </c>
      <c r="N41" t="e">
        <f>VLOOKUP($D41,'Mither Tap'!$D$2:$H$70,5,0)</f>
        <v>#N/A</v>
      </c>
      <c r="O41">
        <f>VLOOKUP($D41,'Cheyne Hill'!$D$2:$H$59,5,0)</f>
        <v>1.3740000000000001</v>
      </c>
      <c r="P41">
        <f t="shared" si="0"/>
        <v>1</v>
      </c>
      <c r="Q41" t="str">
        <f t="shared" si="1"/>
        <v/>
      </c>
    </row>
    <row r="42" spans="2:17" ht="15" customHeight="1" x14ac:dyDescent="0.25">
      <c r="B42" s="2"/>
      <c r="C42" s="1">
        <v>41</v>
      </c>
      <c r="D42" s="10" t="s">
        <v>224</v>
      </c>
      <c r="E42" s="12" t="s">
        <v>266</v>
      </c>
      <c r="F42" s="13" t="s">
        <v>13</v>
      </c>
      <c r="G42" s="3" t="s">
        <v>311</v>
      </c>
      <c r="H42" s="4">
        <v>1.375</v>
      </c>
      <c r="K42" t="e">
        <f>VLOOKUP($D42,Pressendye!$D$2:$H$49,5,0)</f>
        <v>#N/A</v>
      </c>
      <c r="L42" t="e">
        <f>VLOOKUP($D42,Scolty!$D$2:$H$60,5,0)</f>
        <v>#N/A</v>
      </c>
      <c r="M42" t="e">
        <f>VLOOKUP($D42,'Hill of Fare'!$D$2:$H$51,5,0)</f>
        <v>#N/A</v>
      </c>
      <c r="N42">
        <f>VLOOKUP($D42,'Mither Tap'!$D$2:$H$70,5,0)</f>
        <v>1.8149999999999999</v>
      </c>
      <c r="O42">
        <f>VLOOKUP($D42,'Cheyne Hill'!$D$2:$H$59,5,0)</f>
        <v>1.375</v>
      </c>
      <c r="P42">
        <f t="shared" ref="P42:P58" si="2">COUNT(K42:O42)</f>
        <v>2</v>
      </c>
      <c r="Q42" t="str">
        <f t="shared" si="1"/>
        <v/>
      </c>
    </row>
    <row r="43" spans="2:17" ht="15" customHeight="1" x14ac:dyDescent="0.25">
      <c r="B43" s="2"/>
      <c r="C43" s="1">
        <v>42</v>
      </c>
      <c r="D43" s="10" t="s">
        <v>253</v>
      </c>
      <c r="E43" s="12" t="s">
        <v>28</v>
      </c>
      <c r="F43" s="13" t="s">
        <v>14</v>
      </c>
      <c r="G43" s="3" t="s">
        <v>312</v>
      </c>
      <c r="H43" s="4">
        <v>1.381</v>
      </c>
      <c r="K43" t="e">
        <f>VLOOKUP($D43,Pressendye!$D$2:$H$49,5,0)</f>
        <v>#N/A</v>
      </c>
      <c r="L43" t="e">
        <f>VLOOKUP($D43,Scolty!$D$2:$H$60,5,0)</f>
        <v>#N/A</v>
      </c>
      <c r="M43" t="e">
        <f>VLOOKUP($D43,'Hill of Fare'!$D$2:$H$51,5,0)</f>
        <v>#N/A</v>
      </c>
      <c r="N43" t="e">
        <f>VLOOKUP($D43,'Mither Tap'!$D$2:$H$70,5,0)</f>
        <v>#N/A</v>
      </c>
      <c r="O43">
        <f>VLOOKUP($D43,'Cheyne Hill'!$D$2:$H$59,5,0)</f>
        <v>1.381</v>
      </c>
      <c r="P43">
        <f t="shared" si="2"/>
        <v>1</v>
      </c>
      <c r="Q43" t="str">
        <f t="shared" si="1"/>
        <v/>
      </c>
    </row>
    <row r="44" spans="2:17" ht="15" customHeight="1" x14ac:dyDescent="0.25">
      <c r="B44" s="2"/>
      <c r="C44" s="1">
        <v>43</v>
      </c>
      <c r="D44" s="10" t="s">
        <v>254</v>
      </c>
      <c r="E44" s="12" t="s">
        <v>185</v>
      </c>
      <c r="F44" s="13" t="s">
        <v>330</v>
      </c>
      <c r="G44" s="3" t="s">
        <v>313</v>
      </c>
      <c r="H44" s="4">
        <v>1.3879999999999999</v>
      </c>
      <c r="K44" t="e">
        <f>VLOOKUP($D44,Pressendye!$D$2:$H$49,5,0)</f>
        <v>#N/A</v>
      </c>
      <c r="L44" t="e">
        <f>VLOOKUP($D44,Scolty!$D$2:$H$60,5,0)</f>
        <v>#N/A</v>
      </c>
      <c r="M44" t="e">
        <f>VLOOKUP($D44,'Hill of Fare'!$D$2:$H$51,5,0)</f>
        <v>#N/A</v>
      </c>
      <c r="N44" t="e">
        <f>VLOOKUP($D44,'Mither Tap'!$D$2:$H$70,5,0)</f>
        <v>#N/A</v>
      </c>
      <c r="O44">
        <f>VLOOKUP($D44,'Cheyne Hill'!$D$2:$H$59,5,0)</f>
        <v>1.3879999999999999</v>
      </c>
      <c r="P44">
        <f t="shared" si="2"/>
        <v>1</v>
      </c>
      <c r="Q44" t="str">
        <f t="shared" si="1"/>
        <v/>
      </c>
    </row>
    <row r="45" spans="2:17" ht="15" customHeight="1" x14ac:dyDescent="0.25">
      <c r="B45" s="2"/>
      <c r="C45" s="1">
        <v>44</v>
      </c>
      <c r="D45" s="10" t="s">
        <v>134</v>
      </c>
      <c r="E45" s="12" t="s">
        <v>269</v>
      </c>
      <c r="F45" s="13" t="s">
        <v>14</v>
      </c>
      <c r="G45" s="3" t="s">
        <v>314</v>
      </c>
      <c r="H45" s="4">
        <v>1.391</v>
      </c>
      <c r="K45" t="e">
        <f>VLOOKUP($D45,Pressendye!$D$2:$H$49,5,0)</f>
        <v>#N/A</v>
      </c>
      <c r="L45">
        <f>VLOOKUP($D45,Scolty!$D$2:$H$60,5,0)</f>
        <v>1.4410000000000001</v>
      </c>
      <c r="M45">
        <f>VLOOKUP($D45,'Hill of Fare'!$D$2:$H$51,5,0)</f>
        <v>1.325</v>
      </c>
      <c r="N45" t="e">
        <f>VLOOKUP($D45,'Mither Tap'!$D$2:$H$70,5,0)</f>
        <v>#N/A</v>
      </c>
      <c r="O45">
        <f>VLOOKUP($D45,'Cheyne Hill'!$D$2:$H$59,5,0)</f>
        <v>1.391</v>
      </c>
      <c r="P45">
        <f t="shared" si="2"/>
        <v>3</v>
      </c>
      <c r="Q45">
        <f t="shared" si="1"/>
        <v>1</v>
      </c>
    </row>
    <row r="46" spans="2:17" ht="15" customHeight="1" x14ac:dyDescent="0.25">
      <c r="B46" s="2"/>
      <c r="C46" s="1">
        <v>45</v>
      </c>
      <c r="D46" s="10" t="s">
        <v>255</v>
      </c>
      <c r="E46" s="12" t="s">
        <v>9</v>
      </c>
      <c r="F46" s="13" t="s">
        <v>11</v>
      </c>
      <c r="G46" s="3" t="s">
        <v>315</v>
      </c>
      <c r="H46" s="4">
        <v>1.4019999999999999</v>
      </c>
      <c r="K46" t="e">
        <f>VLOOKUP($D46,Pressendye!$D$2:$H$49,5,0)</f>
        <v>#N/A</v>
      </c>
      <c r="L46" t="e">
        <f>VLOOKUP($D46,Scolty!$D$2:$H$60,5,0)</f>
        <v>#N/A</v>
      </c>
      <c r="M46" t="e">
        <f>VLOOKUP($D46,'Hill of Fare'!$D$2:$H$51,5,0)</f>
        <v>#N/A</v>
      </c>
      <c r="N46" t="e">
        <f>VLOOKUP($D46,'Mither Tap'!$D$2:$H$70,5,0)</f>
        <v>#N/A</v>
      </c>
      <c r="O46">
        <f>VLOOKUP($D46,'Cheyne Hill'!$D$2:$H$59,5,0)</f>
        <v>1.4019999999999999</v>
      </c>
      <c r="P46">
        <f t="shared" si="2"/>
        <v>1</v>
      </c>
      <c r="Q46" t="str">
        <f t="shared" si="1"/>
        <v/>
      </c>
    </row>
    <row r="47" spans="2:17" ht="15" customHeight="1" x14ac:dyDescent="0.25">
      <c r="B47" s="2"/>
      <c r="C47" s="1">
        <v>46</v>
      </c>
      <c r="D47" s="10" t="s">
        <v>256</v>
      </c>
      <c r="E47" s="12" t="s">
        <v>28</v>
      </c>
      <c r="F47" s="13" t="s">
        <v>13</v>
      </c>
      <c r="G47" s="3" t="s">
        <v>316</v>
      </c>
      <c r="H47" s="4">
        <v>1.417</v>
      </c>
      <c r="K47" t="e">
        <f>VLOOKUP($D47,Pressendye!$D$2:$H$49,5,0)</f>
        <v>#N/A</v>
      </c>
      <c r="L47" t="e">
        <f>VLOOKUP($D47,Scolty!$D$2:$H$60,5,0)</f>
        <v>#N/A</v>
      </c>
      <c r="M47" t="e">
        <f>VLOOKUP($D47,'Hill of Fare'!$D$2:$H$51,5,0)</f>
        <v>#N/A</v>
      </c>
      <c r="N47" t="e">
        <f>VLOOKUP($D47,'Mither Tap'!$D$2:$H$70,5,0)</f>
        <v>#N/A</v>
      </c>
      <c r="O47">
        <f>VLOOKUP($D47,'Cheyne Hill'!$D$2:$H$59,5,0)</f>
        <v>1.417</v>
      </c>
      <c r="P47">
        <f t="shared" si="2"/>
        <v>1</v>
      </c>
      <c r="Q47" t="str">
        <f t="shared" si="1"/>
        <v/>
      </c>
    </row>
    <row r="48" spans="2:17" ht="15" customHeight="1" x14ac:dyDescent="0.25">
      <c r="B48" s="2"/>
      <c r="C48" s="1">
        <v>47</v>
      </c>
      <c r="D48" s="10" t="s">
        <v>92</v>
      </c>
      <c r="E48" s="12" t="s">
        <v>268</v>
      </c>
      <c r="F48" s="13" t="s">
        <v>15</v>
      </c>
      <c r="G48" s="3" t="s">
        <v>317</v>
      </c>
      <c r="H48" s="4">
        <v>1.43</v>
      </c>
      <c r="K48">
        <f>VLOOKUP($D48,Pressendye!$D$2:$H$49,5,0)</f>
        <v>1.4119999999999999</v>
      </c>
      <c r="L48" t="e">
        <f>VLOOKUP($D48,Scolty!$D$2:$H$60,5,0)</f>
        <v>#N/A</v>
      </c>
      <c r="M48">
        <f>VLOOKUP($D48,'Hill of Fare'!$D$2:$H$51,5,0)</f>
        <v>1.333</v>
      </c>
      <c r="N48" t="e">
        <f>VLOOKUP($D48,'Mither Tap'!$D$2:$H$70,5,0)</f>
        <v>#N/A</v>
      </c>
      <c r="O48">
        <f>VLOOKUP($D48,'Cheyne Hill'!$D$2:$H$59,5,0)</f>
        <v>1.43</v>
      </c>
      <c r="P48">
        <f t="shared" si="2"/>
        <v>3</v>
      </c>
      <c r="Q48">
        <f t="shared" si="1"/>
        <v>1</v>
      </c>
    </row>
    <row r="49" spans="2:17" ht="15" customHeight="1" x14ac:dyDescent="0.25">
      <c r="B49" s="2"/>
      <c r="C49" s="1">
        <v>48</v>
      </c>
      <c r="D49" s="10" t="s">
        <v>257</v>
      </c>
      <c r="E49" s="12" t="s">
        <v>262</v>
      </c>
      <c r="F49" s="13" t="s">
        <v>13</v>
      </c>
      <c r="G49" s="3" t="s">
        <v>318</v>
      </c>
      <c r="H49" s="4">
        <v>1.4350000000000001</v>
      </c>
      <c r="K49" t="e">
        <f>VLOOKUP($D49,Pressendye!$D$2:$H$49,5,0)</f>
        <v>#N/A</v>
      </c>
      <c r="L49" t="e">
        <f>VLOOKUP($D49,Scolty!$D$2:$H$60,5,0)</f>
        <v>#N/A</v>
      </c>
      <c r="M49" t="e">
        <f>VLOOKUP($D49,'Hill of Fare'!$D$2:$H$51,5,0)</f>
        <v>#N/A</v>
      </c>
      <c r="N49" t="e">
        <f>VLOOKUP($D49,'Mither Tap'!$D$2:$H$70,5,0)</f>
        <v>#N/A</v>
      </c>
      <c r="O49">
        <f>VLOOKUP($D49,'Cheyne Hill'!$D$2:$H$59,5,0)</f>
        <v>1.4350000000000001</v>
      </c>
      <c r="P49">
        <f t="shared" si="2"/>
        <v>1</v>
      </c>
      <c r="Q49" t="str">
        <f t="shared" si="1"/>
        <v/>
      </c>
    </row>
    <row r="50" spans="2:17" ht="15" customHeight="1" x14ac:dyDescent="0.25">
      <c r="B50" s="2"/>
      <c r="C50" s="1">
        <v>49</v>
      </c>
      <c r="D50" s="10" t="s">
        <v>141</v>
      </c>
      <c r="E50" s="12" t="s">
        <v>29</v>
      </c>
      <c r="F50" s="13" t="s">
        <v>14</v>
      </c>
      <c r="G50" s="3" t="s">
        <v>319</v>
      </c>
      <c r="H50" s="4">
        <v>1.4379999999999999</v>
      </c>
      <c r="K50" t="e">
        <f>VLOOKUP($D50,Pressendye!$D$2:$H$49,5,0)</f>
        <v>#N/A</v>
      </c>
      <c r="L50">
        <f>VLOOKUP($D50,Scolty!$D$2:$H$60,5,0)</f>
        <v>1.4684999999999999</v>
      </c>
      <c r="M50" t="e">
        <f>VLOOKUP($D50,'Hill of Fare'!$D$2:$H$51,5,0)</f>
        <v>#N/A</v>
      </c>
      <c r="N50" t="e">
        <f>VLOOKUP($D50,'Mither Tap'!$D$2:$H$70,5,0)</f>
        <v>#N/A</v>
      </c>
      <c r="O50">
        <f>VLOOKUP($D50,'Cheyne Hill'!$D$2:$H$59,5,0)</f>
        <v>1.4379999999999999</v>
      </c>
      <c r="P50">
        <f t="shared" si="2"/>
        <v>2</v>
      </c>
      <c r="Q50" t="str">
        <f t="shared" si="1"/>
        <v/>
      </c>
    </row>
    <row r="51" spans="2:17" ht="15" customHeight="1" x14ac:dyDescent="0.25">
      <c r="B51" s="2"/>
      <c r="C51" s="1">
        <v>50</v>
      </c>
      <c r="D51" s="10" t="s">
        <v>258</v>
      </c>
      <c r="E51" s="12" t="s">
        <v>28</v>
      </c>
      <c r="F51" s="13" t="s">
        <v>26</v>
      </c>
      <c r="G51" s="3" t="s">
        <v>320</v>
      </c>
      <c r="H51" s="4">
        <v>1.454</v>
      </c>
      <c r="K51" t="e">
        <f>VLOOKUP($D51,Pressendye!$D$2:$H$49,5,0)</f>
        <v>#N/A</v>
      </c>
      <c r="L51" t="e">
        <f>VLOOKUP($D51,Scolty!$D$2:$H$60,5,0)</f>
        <v>#N/A</v>
      </c>
      <c r="M51" t="e">
        <f>VLOOKUP($D51,'Hill of Fare'!$D$2:$H$51,5,0)</f>
        <v>#N/A</v>
      </c>
      <c r="N51" t="e">
        <f>VLOOKUP($D51,'Mither Tap'!$D$2:$H$70,5,0)</f>
        <v>#N/A</v>
      </c>
      <c r="O51">
        <f>VLOOKUP($D51,'Cheyne Hill'!$D$2:$H$59,5,0)</f>
        <v>1.454</v>
      </c>
      <c r="P51">
        <f t="shared" si="2"/>
        <v>1</v>
      </c>
      <c r="Q51" t="str">
        <f t="shared" si="1"/>
        <v/>
      </c>
    </row>
    <row r="52" spans="2:17" ht="15" customHeight="1" x14ac:dyDescent="0.25">
      <c r="B52" s="2"/>
      <c r="C52" s="1">
        <v>51</v>
      </c>
      <c r="D52" s="10" t="s">
        <v>148</v>
      </c>
      <c r="E52" s="12" t="s">
        <v>269</v>
      </c>
      <c r="F52" s="13" t="s">
        <v>21</v>
      </c>
      <c r="G52" s="3" t="s">
        <v>321</v>
      </c>
      <c r="H52" s="4">
        <v>1.46</v>
      </c>
      <c r="K52" t="e">
        <f>VLOOKUP($D52,Pressendye!$D$2:$H$49,5,0)</f>
        <v>#N/A</v>
      </c>
      <c r="L52">
        <f>VLOOKUP($D52,Scolty!$D$2:$H$60,5,0)</f>
        <v>1.4964999999999999</v>
      </c>
      <c r="M52" t="e">
        <f>VLOOKUP($D52,'Hill of Fare'!$D$2:$H$51,5,0)</f>
        <v>#N/A</v>
      </c>
      <c r="N52">
        <f>VLOOKUP($D52,'Mither Tap'!$D$2:$H$70,5,0)</f>
        <v>2.34433333333333</v>
      </c>
      <c r="O52">
        <f>VLOOKUP($D52,'Cheyne Hill'!$D$2:$H$59,5,0)</f>
        <v>1.46</v>
      </c>
      <c r="P52">
        <f t="shared" si="2"/>
        <v>3</v>
      </c>
      <c r="Q52">
        <f t="shared" si="1"/>
        <v>1</v>
      </c>
    </row>
    <row r="53" spans="2:17" ht="15" customHeight="1" x14ac:dyDescent="0.25">
      <c r="B53" s="2"/>
      <c r="C53" s="1">
        <v>52</v>
      </c>
      <c r="D53" s="10" t="s">
        <v>259</v>
      </c>
      <c r="E53" s="12" t="s">
        <v>263</v>
      </c>
      <c r="F53" s="13" t="s">
        <v>14</v>
      </c>
      <c r="G53" s="3" t="s">
        <v>322</v>
      </c>
      <c r="H53" s="4">
        <v>1.4610000000000001</v>
      </c>
      <c r="K53" t="e">
        <f>VLOOKUP($D53,Pressendye!$D$2:$H$49,5,0)</f>
        <v>#N/A</v>
      </c>
      <c r="L53" t="e">
        <f>VLOOKUP($D53,Scolty!$D$2:$H$60,5,0)</f>
        <v>#N/A</v>
      </c>
      <c r="M53" t="e">
        <f>VLOOKUP($D53,'Hill of Fare'!$D$2:$H$51,5,0)</f>
        <v>#N/A</v>
      </c>
      <c r="N53" t="e">
        <f>VLOOKUP($D53,'Mither Tap'!$D$2:$H$70,5,0)</f>
        <v>#N/A</v>
      </c>
      <c r="O53">
        <f>VLOOKUP($D53,'Cheyne Hill'!$D$2:$H$59,5,0)</f>
        <v>1.4610000000000001</v>
      </c>
      <c r="P53">
        <f t="shared" si="2"/>
        <v>1</v>
      </c>
      <c r="Q53" t="str">
        <f t="shared" si="1"/>
        <v/>
      </c>
    </row>
    <row r="54" spans="2:17" ht="15" customHeight="1" x14ac:dyDescent="0.25">
      <c r="B54" s="2"/>
      <c r="C54" s="1">
        <v>53</v>
      </c>
      <c r="D54" s="10" t="s">
        <v>183</v>
      </c>
      <c r="E54" s="12" t="s">
        <v>185</v>
      </c>
      <c r="F54" s="13" t="s">
        <v>26</v>
      </c>
      <c r="G54" s="3" t="s">
        <v>323</v>
      </c>
      <c r="H54" s="4">
        <v>1.4630000000000001</v>
      </c>
      <c r="K54" t="e">
        <f>VLOOKUP($D54,Pressendye!$D$2:$H$49,5,0)</f>
        <v>#N/A</v>
      </c>
      <c r="L54" t="e">
        <f>VLOOKUP($D54,Scolty!$D$2:$H$60,5,0)</f>
        <v>#N/A</v>
      </c>
      <c r="M54">
        <f>VLOOKUP($D54,'Hill of Fare'!$D$2:$H$51,5,0)</f>
        <v>1.411</v>
      </c>
      <c r="N54">
        <f>VLOOKUP($D54,'Mither Tap'!$D$2:$H$70,5,0)</f>
        <v>2.1403333333333299</v>
      </c>
      <c r="O54">
        <f>VLOOKUP($D54,'Cheyne Hill'!$D$2:$H$59,5,0)</f>
        <v>1.4630000000000001</v>
      </c>
      <c r="P54">
        <f t="shared" si="2"/>
        <v>3</v>
      </c>
      <c r="Q54">
        <f t="shared" si="1"/>
        <v>1</v>
      </c>
    </row>
    <row r="55" spans="2:17" ht="15" customHeight="1" x14ac:dyDescent="0.25">
      <c r="B55" s="2"/>
      <c r="C55" s="1">
        <v>54</v>
      </c>
      <c r="D55" s="10" t="s">
        <v>145</v>
      </c>
      <c r="E55" s="12" t="s">
        <v>270</v>
      </c>
      <c r="F55" s="13" t="s">
        <v>13</v>
      </c>
      <c r="G55" s="3" t="s">
        <v>324</v>
      </c>
      <c r="H55" s="4">
        <v>1.4650000000000001</v>
      </c>
      <c r="K55" t="e">
        <f>VLOOKUP($D55,Pressendye!$D$2:$H$49,5,0)</f>
        <v>#N/A</v>
      </c>
      <c r="L55">
        <f>VLOOKUP($D55,Scolty!$D$2:$H$60,5,0)</f>
        <v>1.4804999999999999</v>
      </c>
      <c r="M55" t="e">
        <f>VLOOKUP($D55,'Hill of Fare'!$D$2:$H$51,5,0)</f>
        <v>#N/A</v>
      </c>
      <c r="N55" t="e">
        <f>VLOOKUP($D55,'Mither Tap'!$D$2:$H$70,5,0)</f>
        <v>#N/A</v>
      </c>
      <c r="O55">
        <f>VLOOKUP($D55,'Cheyne Hill'!$D$2:$H$59,5,0)</f>
        <v>1.4650000000000001</v>
      </c>
      <c r="P55">
        <f t="shared" si="2"/>
        <v>2</v>
      </c>
      <c r="Q55" t="str">
        <f t="shared" si="1"/>
        <v/>
      </c>
    </row>
    <row r="56" spans="2:17" ht="15" customHeight="1" x14ac:dyDescent="0.25">
      <c r="B56" s="2"/>
      <c r="C56" s="1">
        <v>55</v>
      </c>
      <c r="D56" s="10" t="s">
        <v>260</v>
      </c>
      <c r="E56" s="12" t="s">
        <v>266</v>
      </c>
      <c r="F56" s="13" t="s">
        <v>21</v>
      </c>
      <c r="G56" s="3" t="s">
        <v>325</v>
      </c>
      <c r="H56" s="4">
        <v>1.4750000000000001</v>
      </c>
      <c r="K56" t="e">
        <f>VLOOKUP($D56,Pressendye!$D$2:$H$49,5,0)</f>
        <v>#N/A</v>
      </c>
      <c r="L56" t="e">
        <f>VLOOKUP($D56,Scolty!$D$2:$H$60,5,0)</f>
        <v>#N/A</v>
      </c>
      <c r="M56" t="e">
        <f>VLOOKUP($D56,'Hill of Fare'!$D$2:$H$51,5,0)</f>
        <v>#N/A</v>
      </c>
      <c r="N56" t="e">
        <f>VLOOKUP($D56,'Mither Tap'!$D$2:$H$70,5,0)</f>
        <v>#N/A</v>
      </c>
      <c r="O56">
        <f>VLOOKUP($D56,'Cheyne Hill'!$D$2:$H$59,5,0)</f>
        <v>1.4750000000000001</v>
      </c>
      <c r="P56">
        <f t="shared" si="2"/>
        <v>1</v>
      </c>
      <c r="Q56" t="str">
        <f t="shared" si="1"/>
        <v/>
      </c>
    </row>
    <row r="57" spans="2:17" ht="15" customHeight="1" x14ac:dyDescent="0.25">
      <c r="B57" s="2"/>
      <c r="C57" s="1">
        <v>56</v>
      </c>
      <c r="D57" s="10" t="s">
        <v>261</v>
      </c>
      <c r="E57" s="12" t="s">
        <v>262</v>
      </c>
      <c r="F57" s="13" t="s">
        <v>11</v>
      </c>
      <c r="G57" s="3" t="s">
        <v>326</v>
      </c>
      <c r="H57" s="4">
        <v>1.484</v>
      </c>
      <c r="K57" t="e">
        <f>VLOOKUP($D57,Pressendye!$D$2:$H$49,5,0)</f>
        <v>#N/A</v>
      </c>
      <c r="L57" t="e">
        <f>VLOOKUP($D57,Scolty!$D$2:$H$60,5,0)</f>
        <v>#N/A</v>
      </c>
      <c r="M57" t="e">
        <f>VLOOKUP($D57,'Hill of Fare'!$D$2:$H$51,5,0)</f>
        <v>#N/A</v>
      </c>
      <c r="N57" t="e">
        <f>VLOOKUP($D57,'Mither Tap'!$D$2:$H$70,5,0)</f>
        <v>#N/A</v>
      </c>
      <c r="O57">
        <f>VLOOKUP($D57,'Cheyne Hill'!$D$2:$H$59,5,0)</f>
        <v>1.484</v>
      </c>
      <c r="P57">
        <f t="shared" si="2"/>
        <v>1</v>
      </c>
      <c r="Q57" t="str">
        <f t="shared" si="1"/>
        <v/>
      </c>
    </row>
    <row r="58" spans="2:17" ht="15" customHeight="1" x14ac:dyDescent="0.25">
      <c r="B58" s="2"/>
      <c r="C58" s="1">
        <v>57</v>
      </c>
      <c r="D58" s="10" t="s">
        <v>91</v>
      </c>
      <c r="E58" s="12" t="s">
        <v>268</v>
      </c>
      <c r="F58" s="13" t="s">
        <v>11</v>
      </c>
      <c r="G58" s="3" t="s">
        <v>327</v>
      </c>
      <c r="H58" s="4">
        <v>1.494</v>
      </c>
      <c r="K58">
        <f>VLOOKUP($D58,Pressendye!$D$2:$H$49,5,0)</f>
        <v>1.409</v>
      </c>
      <c r="L58" t="e">
        <f>VLOOKUP($D58,Scolty!$D$2:$H$60,5,0)</f>
        <v>#N/A</v>
      </c>
      <c r="M58" t="e">
        <f>VLOOKUP($D58,'Hill of Fare'!$D$2:$H$51,5,0)</f>
        <v>#N/A</v>
      </c>
      <c r="N58" t="e">
        <f>VLOOKUP($D58,'Mither Tap'!$D$2:$H$70,5,0)</f>
        <v>#N/A</v>
      </c>
      <c r="O58">
        <f>VLOOKUP($D58,'Cheyne Hill'!$D$2:$H$59,5,0)</f>
        <v>1.494</v>
      </c>
      <c r="P58">
        <f t="shared" si="2"/>
        <v>2</v>
      </c>
      <c r="Q58" t="str">
        <f t="shared" si="1"/>
        <v/>
      </c>
    </row>
    <row r="59" spans="2:17" ht="15" customHeight="1" x14ac:dyDescent="0.25">
      <c r="B59" s="2"/>
      <c r="C59" s="1">
        <v>58</v>
      </c>
      <c r="D59" s="10" t="s">
        <v>236</v>
      </c>
      <c r="E59" s="12" t="s">
        <v>266</v>
      </c>
      <c r="F59" s="13" t="s">
        <v>26</v>
      </c>
      <c r="G59" s="3" t="s">
        <v>328</v>
      </c>
      <c r="H59" s="4">
        <v>1.5009999999999999</v>
      </c>
      <c r="K59" t="e">
        <f>VLOOKUP($D59,Pressendye!$D$2:$H$49,5,0)</f>
        <v>#N/A</v>
      </c>
      <c r="L59" t="e">
        <f>VLOOKUP($D59,Scolty!$D$2:$H$60,5,0)</f>
        <v>#N/A</v>
      </c>
      <c r="M59" t="e">
        <f>VLOOKUP($D59,'Hill of Fare'!$D$2:$H$51,5,0)</f>
        <v>#N/A</v>
      </c>
      <c r="N59">
        <f>VLOOKUP($D59,'Mither Tap'!$D$2:$H$70,5,0)</f>
        <v>2.2083333333333299</v>
      </c>
      <c r="O59">
        <f>VLOOKUP($D59,'Cheyne Hill'!$D$2:$H$59,5,0)</f>
        <v>1.5009999999999999</v>
      </c>
      <c r="P59">
        <f>COUNT(K59:O59)</f>
        <v>2</v>
      </c>
      <c r="Q59" t="str">
        <f t="shared" si="1"/>
        <v/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097" r:id="rId3" name="Control 1">
          <controlPr defaultSize="0" r:id="rId4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152400</xdr:colOff>
                <xdr:row>11</xdr:row>
                <xdr:rowOff>104775</xdr:rowOff>
              </to>
            </anchor>
          </controlPr>
        </control>
      </mc:Choice>
      <mc:Fallback>
        <control shapeId="4097" r:id="rId3" name="Control 1"/>
      </mc:Fallback>
    </mc:AlternateContent>
    <mc:AlternateContent xmlns:mc="http://schemas.openxmlformats.org/markup-compatibility/2006">
      <mc:Choice Requires="x14">
        <control shapeId="4098" r:id="rId5" name="Control 2">
          <controlPr defaultSize="0" r:id="rId4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13</xdr:row>
                <xdr:rowOff>104775</xdr:rowOff>
              </to>
            </anchor>
          </controlPr>
        </control>
      </mc:Choice>
      <mc:Fallback>
        <control shapeId="4098" r:id="rId5" name="Control 2"/>
      </mc:Fallback>
    </mc:AlternateContent>
    <mc:AlternateContent xmlns:mc="http://schemas.openxmlformats.org/markup-compatibility/2006">
      <mc:Choice Requires="x14">
        <control shapeId="4099" r:id="rId6" name="Control 3">
          <controlPr defaultSize="0" r:id="rId4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152400</xdr:colOff>
                <xdr:row>14</xdr:row>
                <xdr:rowOff>104775</xdr:rowOff>
              </to>
            </anchor>
          </controlPr>
        </control>
      </mc:Choice>
      <mc:Fallback>
        <control shapeId="4099" r:id="rId6" name="Control 3"/>
      </mc:Fallback>
    </mc:AlternateContent>
    <mc:AlternateContent xmlns:mc="http://schemas.openxmlformats.org/markup-compatibility/2006">
      <mc:Choice Requires="x14">
        <control shapeId="4100" r:id="rId7" name="Control 4">
          <controlPr defaultSize="0" r:id="rId4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152400</xdr:colOff>
                <xdr:row>17</xdr:row>
                <xdr:rowOff>104775</xdr:rowOff>
              </to>
            </anchor>
          </controlPr>
        </control>
      </mc:Choice>
      <mc:Fallback>
        <control shapeId="4100" r:id="rId7" name="Control 4"/>
      </mc:Fallback>
    </mc:AlternateContent>
    <mc:AlternateContent xmlns:mc="http://schemas.openxmlformats.org/markup-compatibility/2006">
      <mc:Choice Requires="x14">
        <control shapeId="4101" r:id="rId8" name="Control 5">
          <controlPr defaultSize="0" r:id="rId4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152400</xdr:colOff>
                <xdr:row>20</xdr:row>
                <xdr:rowOff>104775</xdr:rowOff>
              </to>
            </anchor>
          </controlPr>
        </control>
      </mc:Choice>
      <mc:Fallback>
        <control shapeId="4101" r:id="rId8" name="Control 5"/>
      </mc:Fallback>
    </mc:AlternateContent>
    <mc:AlternateContent xmlns:mc="http://schemas.openxmlformats.org/markup-compatibility/2006">
      <mc:Choice Requires="x14">
        <control shapeId="4102" r:id="rId9" name="Control 6">
          <controlPr defaultSize="0" r:id="rId4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152400</xdr:colOff>
                <xdr:row>24</xdr:row>
                <xdr:rowOff>104775</xdr:rowOff>
              </to>
            </anchor>
          </controlPr>
        </control>
      </mc:Choice>
      <mc:Fallback>
        <control shapeId="4102" r:id="rId9" name="Control 6"/>
      </mc:Fallback>
    </mc:AlternateContent>
    <mc:AlternateContent xmlns:mc="http://schemas.openxmlformats.org/markup-compatibility/2006">
      <mc:Choice Requires="x14">
        <control shapeId="4103" r:id="rId10" name="Control 7">
          <controlPr defaultSize="0" r:id="rId4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152400</xdr:colOff>
                <xdr:row>26</xdr:row>
                <xdr:rowOff>104775</xdr:rowOff>
              </to>
            </anchor>
          </controlPr>
        </control>
      </mc:Choice>
      <mc:Fallback>
        <control shapeId="4103" r:id="rId10" name="Control 7"/>
      </mc:Fallback>
    </mc:AlternateContent>
    <mc:AlternateContent xmlns:mc="http://schemas.openxmlformats.org/markup-compatibility/2006">
      <mc:Choice Requires="x14">
        <control shapeId="4104" r:id="rId11" name="Control 8">
          <controlPr defaultSize="0" r:id="rId4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152400</xdr:colOff>
                <xdr:row>27</xdr:row>
                <xdr:rowOff>104775</xdr:rowOff>
              </to>
            </anchor>
          </controlPr>
        </control>
      </mc:Choice>
      <mc:Fallback>
        <control shapeId="4104" r:id="rId11" name="Control 8"/>
      </mc:Fallback>
    </mc:AlternateContent>
    <mc:AlternateContent xmlns:mc="http://schemas.openxmlformats.org/markup-compatibility/2006">
      <mc:Choice Requires="x14">
        <control shapeId="4105" r:id="rId12" name="Control 9">
          <controlPr defaultSize="0" r:id="rId4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152400</xdr:colOff>
                <xdr:row>29</xdr:row>
                <xdr:rowOff>104775</xdr:rowOff>
              </to>
            </anchor>
          </controlPr>
        </control>
      </mc:Choice>
      <mc:Fallback>
        <control shapeId="4105" r:id="rId12" name="Control 9"/>
      </mc:Fallback>
    </mc:AlternateContent>
    <mc:AlternateContent xmlns:mc="http://schemas.openxmlformats.org/markup-compatibility/2006">
      <mc:Choice Requires="x14">
        <control shapeId="4106" r:id="rId13" name="Control 10">
          <controlPr defaultSize="0" r:id="rId4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1</xdr:col>
                <xdr:colOff>152400</xdr:colOff>
                <xdr:row>43</xdr:row>
                <xdr:rowOff>104775</xdr:rowOff>
              </to>
            </anchor>
          </controlPr>
        </control>
      </mc:Choice>
      <mc:Fallback>
        <control shapeId="4106" r:id="rId13" name="Control 10"/>
      </mc:Fallback>
    </mc:AlternateContent>
    <mc:AlternateContent xmlns:mc="http://schemas.openxmlformats.org/markup-compatibility/2006">
      <mc:Choice Requires="x14">
        <control shapeId="4107" r:id="rId14" name="Control 11">
          <controlPr defaultSize="0" r:id="rId4">
            <anchor moveWithCells="1">
              <from>
                <xdr:col>1</xdr:col>
                <xdr:colOff>0</xdr:colOff>
                <xdr:row>44</xdr:row>
                <xdr:rowOff>0</xdr:rowOff>
              </from>
              <to>
                <xdr:col>1</xdr:col>
                <xdr:colOff>152400</xdr:colOff>
                <xdr:row>44</xdr:row>
                <xdr:rowOff>104775</xdr:rowOff>
              </to>
            </anchor>
          </controlPr>
        </control>
      </mc:Choice>
      <mc:Fallback>
        <control shapeId="4107" r:id="rId14" name="Control 11"/>
      </mc:Fallback>
    </mc:AlternateContent>
    <mc:AlternateContent xmlns:mc="http://schemas.openxmlformats.org/markup-compatibility/2006">
      <mc:Choice Requires="x14">
        <control shapeId="4108" r:id="rId15" name="Control 12">
          <controlPr defaultSize="0" r:id="rId4">
            <anchor moveWithCells="1">
              <from>
                <xdr:col>1</xdr:col>
                <xdr:colOff>0</xdr:colOff>
                <xdr:row>54</xdr:row>
                <xdr:rowOff>0</xdr:rowOff>
              </from>
              <to>
                <xdr:col>1</xdr:col>
                <xdr:colOff>152400</xdr:colOff>
                <xdr:row>54</xdr:row>
                <xdr:rowOff>104775</xdr:rowOff>
              </to>
            </anchor>
          </controlPr>
        </control>
      </mc:Choice>
      <mc:Fallback>
        <control shapeId="4108" r:id="rId15" name="Control 12"/>
      </mc:Fallback>
    </mc:AlternateContent>
    <mc:AlternateContent xmlns:mc="http://schemas.openxmlformats.org/markup-compatibility/2006">
      <mc:Choice Requires="x14">
        <control shapeId="4109" r:id="rId16" name="Control 13">
          <controlPr defaultSize="0" r:id="rId4">
            <anchor moveWithCells="1">
              <from>
                <xdr:col>1</xdr:col>
                <xdr:colOff>0</xdr:colOff>
                <xdr:row>55</xdr:row>
                <xdr:rowOff>0</xdr:rowOff>
              </from>
              <to>
                <xdr:col>1</xdr:col>
                <xdr:colOff>152400</xdr:colOff>
                <xdr:row>55</xdr:row>
                <xdr:rowOff>104775</xdr:rowOff>
              </to>
            </anchor>
          </controlPr>
        </control>
      </mc:Choice>
      <mc:Fallback>
        <control shapeId="4109" r:id="rId16" name="Control 13"/>
      </mc:Fallback>
    </mc:AlternateContent>
    <mc:AlternateContent xmlns:mc="http://schemas.openxmlformats.org/markup-compatibility/2006">
      <mc:Choice Requires="x14">
        <control shapeId="4110" r:id="rId17" name="Control 14">
          <controlPr defaultSize="0" r:id="rId4">
            <anchor moveWithCells="1">
              <from>
                <xdr:col>1</xdr:col>
                <xdr:colOff>0</xdr:colOff>
                <xdr:row>59</xdr:row>
                <xdr:rowOff>0</xdr:rowOff>
              </from>
              <to>
                <xdr:col>1</xdr:col>
                <xdr:colOff>152400</xdr:colOff>
                <xdr:row>59</xdr:row>
                <xdr:rowOff>104775</xdr:rowOff>
              </to>
            </anchor>
          </controlPr>
        </control>
      </mc:Choice>
      <mc:Fallback>
        <control shapeId="4110" r:id="rId17" name="Control 14"/>
      </mc:Fallback>
    </mc:AlternateContent>
    <mc:AlternateContent xmlns:mc="http://schemas.openxmlformats.org/markup-compatibility/2006">
      <mc:Choice Requires="x14">
        <control shapeId="4111" r:id="rId18" name="Control 15">
          <controlPr defaultSize="0" r:id="rId4">
            <anchor moveWithCells="1">
              <from>
                <xdr:col>1</xdr:col>
                <xdr:colOff>0</xdr:colOff>
                <xdr:row>59</xdr:row>
                <xdr:rowOff>0</xdr:rowOff>
              </from>
              <to>
                <xdr:col>1</xdr:col>
                <xdr:colOff>152400</xdr:colOff>
                <xdr:row>59</xdr:row>
                <xdr:rowOff>104775</xdr:rowOff>
              </to>
            </anchor>
          </controlPr>
        </control>
      </mc:Choice>
      <mc:Fallback>
        <control shapeId="4111" r:id="rId18" name="Control 15"/>
      </mc:Fallback>
    </mc:AlternateContent>
    <mc:AlternateContent xmlns:mc="http://schemas.openxmlformats.org/markup-compatibility/2006">
      <mc:Choice Requires="x14">
        <control shapeId="4112" r:id="rId19" name="Control 16">
          <controlPr defaultSize="0" r:id="rId4">
            <anchor moveWithCells="1">
              <from>
                <xdr:col>1</xdr:col>
                <xdr:colOff>0</xdr:colOff>
                <xdr:row>59</xdr:row>
                <xdr:rowOff>0</xdr:rowOff>
              </from>
              <to>
                <xdr:col>1</xdr:col>
                <xdr:colOff>152400</xdr:colOff>
                <xdr:row>59</xdr:row>
                <xdr:rowOff>104775</xdr:rowOff>
              </to>
            </anchor>
          </controlPr>
        </control>
      </mc:Choice>
      <mc:Fallback>
        <control shapeId="4112" r:id="rId19" name="Control 16"/>
      </mc:Fallback>
    </mc:AlternateContent>
    <mc:AlternateContent xmlns:mc="http://schemas.openxmlformats.org/markup-compatibility/2006">
      <mc:Choice Requires="x14">
        <control shapeId="4113" r:id="rId20" name="Control 17">
          <controlPr defaultSize="0" r:id="rId4">
            <anchor moveWithCells="1">
              <from>
                <xdr:col>1</xdr:col>
                <xdr:colOff>0</xdr:colOff>
                <xdr:row>59</xdr:row>
                <xdr:rowOff>0</xdr:rowOff>
              </from>
              <to>
                <xdr:col>1</xdr:col>
                <xdr:colOff>152400</xdr:colOff>
                <xdr:row>59</xdr:row>
                <xdr:rowOff>104775</xdr:rowOff>
              </to>
            </anchor>
          </controlPr>
        </control>
      </mc:Choice>
      <mc:Fallback>
        <control shapeId="4113" r:id="rId20" name="Control 17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topLeftCell="A46" zoomScaleNormal="100" workbookViewId="0">
      <selection activeCell="L63" sqref="L63"/>
    </sheetView>
  </sheetViews>
  <sheetFormatPr defaultRowHeight="15" x14ac:dyDescent="0.25"/>
  <cols>
    <col min="2" max="2" width="16.85546875" bestFit="1" customWidth="1"/>
    <col min="3" max="3" width="27.85546875" customWidth="1"/>
    <col min="5" max="6" width="11.28515625" customWidth="1"/>
    <col min="7" max="8" width="10.5703125" customWidth="1"/>
    <col min="9" max="9" width="11.140625" customWidth="1"/>
    <col min="11" max="11" width="16.85546875" bestFit="1" customWidth="1"/>
    <col min="12" max="12" width="12.85546875" customWidth="1"/>
  </cols>
  <sheetData>
    <row r="1" spans="2:16" x14ac:dyDescent="0.25">
      <c r="B1" s="17" t="s">
        <v>41</v>
      </c>
      <c r="C1" s="17"/>
      <c r="D1" s="17"/>
      <c r="E1" s="17"/>
      <c r="F1" s="17"/>
      <c r="G1" s="17"/>
      <c r="H1" s="17"/>
      <c r="I1" s="17"/>
      <c r="J1" s="17"/>
    </row>
    <row r="2" spans="2:16" x14ac:dyDescent="0.25">
      <c r="B2" t="s">
        <v>1</v>
      </c>
      <c r="C2" t="s">
        <v>2</v>
      </c>
      <c r="D2" t="s">
        <v>3</v>
      </c>
      <c r="E2" t="s">
        <v>30</v>
      </c>
      <c r="F2" t="s">
        <v>331</v>
      </c>
      <c r="G2" t="s">
        <v>31</v>
      </c>
      <c r="H2" t="s">
        <v>32</v>
      </c>
      <c r="I2" t="s">
        <v>33</v>
      </c>
      <c r="J2" t="s">
        <v>34</v>
      </c>
      <c r="K2" t="s">
        <v>340</v>
      </c>
      <c r="L2" t="s">
        <v>42</v>
      </c>
    </row>
    <row r="3" spans="2:16" x14ac:dyDescent="0.25">
      <c r="B3" s="8" t="s">
        <v>46</v>
      </c>
      <c r="C3" s="8" t="s">
        <v>8</v>
      </c>
      <c r="D3" s="8" t="s">
        <v>47</v>
      </c>
      <c r="E3">
        <f>VLOOKUP($B3,Pressendye!$D$2:$H$49,5,0)</f>
        <v>1</v>
      </c>
      <c r="F3">
        <f>VLOOKUP($B3,Scolty!$D$2:$H$60,5,0)</f>
        <v>1.056</v>
      </c>
      <c r="G3">
        <f>VLOOKUP($B3,'Hill of Fare'!$D$2:$H$51,5,0)</f>
        <v>1</v>
      </c>
      <c r="J3">
        <f>SUM(SMALL(E3:I3,1),SMALL(E3:I3,2),SMALL(E3:I3,3))</f>
        <v>3.056</v>
      </c>
      <c r="K3">
        <f>COUNT(E3:I3)</f>
        <v>3</v>
      </c>
      <c r="L3" t="str">
        <f>VLOOKUP($B3,Pressendye!$D$2:$H$49,3,0)</f>
        <v>M16</v>
      </c>
      <c r="M3" t="str">
        <f>VLOOKUP($B3,Scolty!$D$2:$H$51,3,0)</f>
        <v>M</v>
      </c>
      <c r="N3" t="str">
        <f>VLOOKUP($B3,'Hill of Fare'!$D$2:$H$51,3,0)</f>
        <v>M</v>
      </c>
      <c r="O3" t="e">
        <f>VLOOKUP($B3,'Mither Tap'!$D$2:$H$54,3,0)</f>
        <v>#N/A</v>
      </c>
      <c r="P3" t="e">
        <f>VLOOKUP($B3,'Cheyne Hill'!$D$2:$H$59,3,0)</f>
        <v>#N/A</v>
      </c>
    </row>
    <row r="4" spans="2:16" x14ac:dyDescent="0.25">
      <c r="B4" s="8" t="s">
        <v>50</v>
      </c>
      <c r="C4" s="8" t="s">
        <v>8</v>
      </c>
      <c r="D4" s="8" t="s">
        <v>11</v>
      </c>
      <c r="E4">
        <f>VLOOKUP($B4,Pressendye!$D$2:$H$49,5,0)</f>
        <v>1.0900000000000001</v>
      </c>
      <c r="F4">
        <f>VLOOKUP($B4,Scolty!$D$2:$H$60,5,0)</f>
        <v>1.0900000000000001</v>
      </c>
      <c r="G4">
        <f>VLOOKUP($B4,'Hill of Fare'!$D$2:$H$51,5,0)</f>
        <v>1.0900000000000001</v>
      </c>
      <c r="J4">
        <f t="shared" ref="J4:J5" si="0">SUM(SMALL(E4:I4,1),SMALL(E4:I4,2),SMALL(E4:I4,3))</f>
        <v>3.2700000000000005</v>
      </c>
      <c r="K4">
        <f t="shared" ref="K4:K26" si="1">COUNT(E4:I4)</f>
        <v>3</v>
      </c>
      <c r="L4" t="str">
        <f>VLOOKUP($B4,Pressendye!$D$2:$H$49,3,0)</f>
        <v>M40</v>
      </c>
      <c r="M4" t="str">
        <f>VLOOKUP($B4,Scolty!$D$2:$H$51,3,0)</f>
        <v>M40</v>
      </c>
      <c r="N4" t="str">
        <f>VLOOKUP($B4,'Hill of Fare'!$D$2:$H$51,3,0)</f>
        <v>M40</v>
      </c>
      <c r="P4" t="e">
        <f>VLOOKUP($B4,'Cheyne Hill'!$D$2:$H$59,3,0)</f>
        <v>#N/A</v>
      </c>
    </row>
    <row r="5" spans="2:16" x14ac:dyDescent="0.25">
      <c r="B5" s="8" t="s">
        <v>52</v>
      </c>
      <c r="C5" s="8" t="s">
        <v>8</v>
      </c>
      <c r="D5" s="8" t="s">
        <v>11</v>
      </c>
      <c r="E5">
        <f>VLOOKUP($B5,Pressendye!$D$2:$H$49,5,0)</f>
        <v>1.113</v>
      </c>
      <c r="F5">
        <f>VLOOKUP($B5,Scolty!$D$2:$H$60,5,0)</f>
        <v>1.1180000000000001</v>
      </c>
      <c r="G5">
        <f>VLOOKUP($B5,'Hill of Fare'!$D$2:$H$51,5,0)</f>
        <v>1.1120000000000001</v>
      </c>
      <c r="H5">
        <f>VLOOKUP($B5,'Mither Tap'!$D$2:$H$70,5,0)</f>
        <v>1.266</v>
      </c>
      <c r="I5">
        <f>VLOOKUP($B5,'Cheyne Hill'!$D$2:$H$59,5,0)</f>
        <v>1.1579999999999999</v>
      </c>
      <c r="J5">
        <f t="shared" si="0"/>
        <v>3.343</v>
      </c>
      <c r="K5">
        <f t="shared" si="1"/>
        <v>5</v>
      </c>
      <c r="L5" t="str">
        <f>VLOOKUP($B5,Pressendye!$D$2:$H$49,3,0)</f>
        <v>M40</v>
      </c>
      <c r="M5" t="str">
        <f>VLOOKUP($B5,Scolty!$D$2:$H$51,3,0)</f>
        <v>M40</v>
      </c>
      <c r="N5" t="str">
        <f>VLOOKUP($B5,'Hill of Fare'!$D$2:$H$51,3,0)</f>
        <v>M40</v>
      </c>
      <c r="O5" t="str">
        <f>VLOOKUP($B5,'Mither Tap'!$D$2:$H$54,3,0)</f>
        <v>M40</v>
      </c>
      <c r="P5" t="str">
        <f>VLOOKUP($B5,'Cheyne Hill'!$D$2:$H$59,3,0)</f>
        <v>M40</v>
      </c>
    </row>
    <row r="6" spans="2:16" x14ac:dyDescent="0.25">
      <c r="B6" s="8" t="s">
        <v>54</v>
      </c>
      <c r="C6" s="8" t="s">
        <v>12</v>
      </c>
      <c r="D6" s="8" t="s">
        <v>14</v>
      </c>
      <c r="E6">
        <f>VLOOKUP($B6,Pressendye!$D$2:$H$49,5,0)</f>
        <v>1.127</v>
      </c>
      <c r="F6">
        <f>VLOOKUP($B6,Scolty!$D$2:$H$60,5,0)</f>
        <v>1.1599999999999999</v>
      </c>
      <c r="I6">
        <f>VLOOKUP($B6,'Cheyne Hill'!$D$2:$H$59,5,0)</f>
        <v>1.2130000000000001</v>
      </c>
      <c r="J6">
        <f t="shared" ref="J6:J27" si="2">SUM(SMALL(E6:I6,1),SMALL(E6:I6,2),SMALL(E6:I6,3))</f>
        <v>3.5</v>
      </c>
      <c r="K6">
        <f t="shared" si="1"/>
        <v>3</v>
      </c>
      <c r="L6" t="str">
        <f>VLOOKUP($B6,Pressendye!$D$2:$H$49,3,0)</f>
        <v>M50</v>
      </c>
      <c r="M6" t="str">
        <f>VLOOKUP($B6,Scolty!$D$2:$H$51,3,0)</f>
        <v>M50</v>
      </c>
      <c r="N6" t="e">
        <f>VLOOKUP($B6,'Hill of Fare'!$D$2:$H$51,3,0)</f>
        <v>#N/A</v>
      </c>
      <c r="O6" t="e">
        <f>VLOOKUP($B6,'Mither Tap'!$D$2:$H$54,3,0)</f>
        <v>#N/A</v>
      </c>
      <c r="P6" t="str">
        <f>VLOOKUP($B6,'Cheyne Hill'!$D$2:$H$59,3,0)</f>
        <v>M50</v>
      </c>
    </row>
    <row r="7" spans="2:16" x14ac:dyDescent="0.25">
      <c r="B7" s="8" t="s">
        <v>56</v>
      </c>
      <c r="C7" s="8" t="s">
        <v>17</v>
      </c>
      <c r="D7" s="8" t="s">
        <v>7</v>
      </c>
      <c r="E7">
        <f>VLOOKUP($B7,Pressendye!$D$2:$H$49,5,0)</f>
        <v>1.1359999999999999</v>
      </c>
      <c r="H7">
        <f>VLOOKUP($B7,'Mither Tap'!$D$2:$H$70,5,0)</f>
        <v>1.3260000000000001</v>
      </c>
      <c r="I7">
        <f>VLOOKUP($B7,'Cheyne Hill'!$D$2:$H$59,5,0)</f>
        <v>1.222</v>
      </c>
      <c r="J7">
        <f t="shared" si="2"/>
        <v>3.6839999999999997</v>
      </c>
      <c r="K7">
        <f t="shared" si="1"/>
        <v>3</v>
      </c>
      <c r="L7" t="str">
        <f>VLOOKUP($B7,Pressendye!$D$2:$H$49,3,0)</f>
        <v>M</v>
      </c>
      <c r="M7" t="e">
        <f>VLOOKUP($B7,Scolty!$D$2:$H$51,3,0)</f>
        <v>#N/A</v>
      </c>
      <c r="N7" t="e">
        <f>VLOOKUP($B7,'Hill of Fare'!$D$2:$H$51,3,0)</f>
        <v>#N/A</v>
      </c>
      <c r="O7" t="str">
        <f>VLOOKUP($B7,'Mither Tap'!$D$2:$H$54,3,0)</f>
        <v>M</v>
      </c>
      <c r="P7" t="str">
        <f>VLOOKUP($B7,'Cheyne Hill'!$D$2:$H$59,3,0)</f>
        <v>M</v>
      </c>
    </row>
    <row r="8" spans="2:16" ht="15" customHeight="1" x14ac:dyDescent="0.25">
      <c r="B8" s="8" t="s">
        <v>57</v>
      </c>
      <c r="C8" s="8" t="s">
        <v>16</v>
      </c>
      <c r="D8" s="8" t="s">
        <v>7</v>
      </c>
      <c r="E8">
        <f>VLOOKUP($B8,Pressendye!$D$2:$H$49,5,0)</f>
        <v>1.1459999999999999</v>
      </c>
      <c r="F8">
        <f>VLOOKUP($B8,Scolty!$D$2:$H$60,5,0)</f>
        <v>1.256</v>
      </c>
      <c r="H8">
        <f>VLOOKUP($B8,'Mither Tap'!$D$2:$H$70,5,0)</f>
        <v>1.3759999999999999</v>
      </c>
      <c r="J8">
        <f t="shared" si="2"/>
        <v>3.778</v>
      </c>
      <c r="K8">
        <f t="shared" si="1"/>
        <v>3</v>
      </c>
      <c r="L8" t="str">
        <f>VLOOKUP($B8,Pressendye!$D$2:$H$49,3,0)</f>
        <v>M</v>
      </c>
      <c r="M8" t="str">
        <f>VLOOKUP($B8,Scolty!$D$2:$H$51,3,0)</f>
        <v>M</v>
      </c>
      <c r="N8" t="e">
        <f>VLOOKUP($B8,'Hill of Fare'!$D$2:$H$51,3,0)</f>
        <v>#N/A</v>
      </c>
      <c r="O8" t="str">
        <f>VLOOKUP($B8,'Mither Tap'!$D$2:$H$54,3,0)</f>
        <v>M</v>
      </c>
      <c r="P8" t="e">
        <f>VLOOKUP($B8,'Cheyne Hill'!$D$2:$H$59,3,0)</f>
        <v>#N/A</v>
      </c>
    </row>
    <row r="9" spans="2:16" x14ac:dyDescent="0.25">
      <c r="B9" s="8" t="s">
        <v>61</v>
      </c>
      <c r="C9" s="8" t="s">
        <v>12</v>
      </c>
      <c r="D9" s="8" t="s">
        <v>14</v>
      </c>
      <c r="E9">
        <f>VLOOKUP($B9,Pressendye!$D$2:$H$49,5,0)</f>
        <v>1.171</v>
      </c>
      <c r="H9">
        <f>VLOOKUP($B9,'Mither Tap'!$D$2:$H$70,5,0)</f>
        <v>1.2869999999999999</v>
      </c>
      <c r="I9">
        <f>VLOOKUP($B9,'Cheyne Hill'!$D$2:$H$59,5,0)</f>
        <v>1.2150000000000001</v>
      </c>
      <c r="J9">
        <f t="shared" si="2"/>
        <v>3.673</v>
      </c>
      <c r="K9">
        <f t="shared" si="1"/>
        <v>3</v>
      </c>
      <c r="L9" t="str">
        <f>VLOOKUP($B9,Pressendye!$D$2:$H$49,3,0)</f>
        <v>M50</v>
      </c>
      <c r="M9" t="e">
        <f>VLOOKUP($B9,Scolty!$D$2:$H$51,3,0)</f>
        <v>#N/A</v>
      </c>
      <c r="N9" t="e">
        <f>VLOOKUP($B9,'Hill of Fare'!$D$2:$H$51,3,0)</f>
        <v>#N/A</v>
      </c>
      <c r="O9" t="str">
        <f>VLOOKUP($B9,'Mither Tap'!$D$2:$H$54,3,0)</f>
        <v>M50</v>
      </c>
      <c r="P9" t="str">
        <f>VLOOKUP($B9,'Cheyne Hill'!$D$2:$H$59,3,0)</f>
        <v>M50</v>
      </c>
    </row>
    <row r="10" spans="2:16" x14ac:dyDescent="0.25">
      <c r="B10" s="8" t="s">
        <v>62</v>
      </c>
      <c r="C10" s="8" t="s">
        <v>17</v>
      </c>
      <c r="D10" s="8" t="s">
        <v>7</v>
      </c>
      <c r="E10">
        <f>VLOOKUP($B10,Pressendye!$D$2:$H$49,5,0)</f>
        <v>1.1759999999999999</v>
      </c>
      <c r="F10">
        <f>VLOOKUP($B10,Scolty!$D$2:$H$60,5,0)</f>
        <v>1.1759999999999999</v>
      </c>
      <c r="H10">
        <f>VLOOKUP($B10,'Mither Tap'!$D$2:$H$70,5,0)</f>
        <v>1.323</v>
      </c>
      <c r="J10">
        <f t="shared" si="2"/>
        <v>3.6749999999999998</v>
      </c>
      <c r="K10">
        <f t="shared" si="1"/>
        <v>3</v>
      </c>
      <c r="L10" t="str">
        <f>VLOOKUP($B10,Pressendye!$D$2:$H$49,3,0)</f>
        <v>M</v>
      </c>
      <c r="M10" t="str">
        <f>VLOOKUP($B10,Scolty!$D$2:$H$51,3,0)</f>
        <v>M</v>
      </c>
      <c r="N10" t="e">
        <f>VLOOKUP($B10,'Hill of Fare'!$D$2:$H$51,3,0)</f>
        <v>#N/A</v>
      </c>
      <c r="O10" t="str">
        <f>VLOOKUP($B10,'Mither Tap'!$D$2:$H$54,3,0)</f>
        <v>M</v>
      </c>
      <c r="P10" t="e">
        <f>VLOOKUP($B10,'Cheyne Hill'!$D$2:$H$59,3,0)</f>
        <v>#N/A</v>
      </c>
    </row>
    <row r="11" spans="2:16" x14ac:dyDescent="0.25">
      <c r="B11" s="8" t="s">
        <v>64</v>
      </c>
      <c r="C11" s="8" t="s">
        <v>8</v>
      </c>
      <c r="D11" s="8" t="s">
        <v>15</v>
      </c>
      <c r="E11">
        <f>VLOOKUP($B11,Pressendye!$D$2:$H$49,5,0)</f>
        <v>1.1850000000000001</v>
      </c>
      <c r="F11">
        <f>VLOOKUP($B11,Scolty!$D$2:$H$60,5,0)</f>
        <v>1.1850000000000001</v>
      </c>
      <c r="G11">
        <f>VLOOKUP($B11,'Hill of Fare'!$D$2:$H$51,5,0)</f>
        <v>1.1819999999999999</v>
      </c>
      <c r="J11">
        <f t="shared" si="2"/>
        <v>3.552</v>
      </c>
      <c r="K11">
        <f t="shared" si="1"/>
        <v>3</v>
      </c>
      <c r="L11" t="str">
        <f>VLOOKUP($B11,Pressendye!$D$2:$H$49,3,0)</f>
        <v>F40</v>
      </c>
      <c r="M11" t="str">
        <f>VLOOKUP($B11,Scolty!$D$2:$H$51,3,0)</f>
        <v>F40</v>
      </c>
      <c r="N11" t="str">
        <f>VLOOKUP($B11,'Hill of Fare'!$D$2:$H$51,3,0)</f>
        <v>F40</v>
      </c>
      <c r="O11" t="e">
        <f>VLOOKUP($B11,'Mither Tap'!$D$2:$H$54,3,0)</f>
        <v>#N/A</v>
      </c>
      <c r="P11" t="e">
        <f>VLOOKUP($B11,'Cheyne Hill'!$D$2:$H$59,3,0)</f>
        <v>#N/A</v>
      </c>
    </row>
    <row r="12" spans="2:16" ht="30" x14ac:dyDescent="0.25">
      <c r="B12" s="8" t="s">
        <v>67</v>
      </c>
      <c r="C12" s="8" t="s">
        <v>9</v>
      </c>
      <c r="D12" s="8" t="s">
        <v>11</v>
      </c>
      <c r="E12">
        <f>VLOOKUP($B12,Pressendye!$D$2:$H$49,5,0)</f>
        <v>1.2130000000000001</v>
      </c>
      <c r="F12">
        <f>VLOOKUP($B12,Scolty!$D$2:$H$60,5,0)</f>
        <v>1.284</v>
      </c>
      <c r="G12">
        <f>VLOOKUP($B12,'Hill of Fare'!$D$2:$H$51,5,0)</f>
        <v>1.18</v>
      </c>
      <c r="I12">
        <f>VLOOKUP($B12,'Cheyne Hill'!$D$2:$H$59,5,0)</f>
        <v>1.2529999999999999</v>
      </c>
      <c r="J12">
        <f t="shared" si="2"/>
        <v>3.6459999999999999</v>
      </c>
      <c r="K12">
        <f t="shared" si="1"/>
        <v>4</v>
      </c>
      <c r="L12" t="str">
        <f>VLOOKUP($B12,Pressendye!$D$2:$H$49,3,0)</f>
        <v>M40</v>
      </c>
      <c r="M12" t="str">
        <f>VLOOKUP($B12,Scolty!$D$2:$H$51,3,0)</f>
        <v>M40</v>
      </c>
      <c r="O12" t="e">
        <f>VLOOKUP($B12,'Mither Tap'!$D$2:$H$54,3,0)</f>
        <v>#N/A</v>
      </c>
      <c r="P12" t="str">
        <f>VLOOKUP($B12,'Cheyne Hill'!$D$2:$H$59,3,0)</f>
        <v>M40</v>
      </c>
    </row>
    <row r="13" spans="2:16" x14ac:dyDescent="0.25">
      <c r="B13" s="8" t="s">
        <v>68</v>
      </c>
      <c r="C13" s="8" t="s">
        <v>69</v>
      </c>
      <c r="D13" s="8" t="s">
        <v>7</v>
      </c>
      <c r="E13">
        <f>VLOOKUP($B13,Pressendye!$D$2:$H$49,5,0)</f>
        <v>1.218</v>
      </c>
      <c r="G13">
        <f>VLOOKUP($B13,'Hill of Fare'!$D$2:$H$51,5,0)</f>
        <v>1.163</v>
      </c>
      <c r="H13">
        <f>VLOOKUP($B13,'Mither Tap'!$D$2:$H$70,5,0)</f>
        <v>1.3939999999999999</v>
      </c>
      <c r="J13">
        <f t="shared" si="2"/>
        <v>3.7750000000000004</v>
      </c>
      <c r="K13">
        <f t="shared" si="1"/>
        <v>3</v>
      </c>
      <c r="L13" t="str">
        <f>VLOOKUP($B13,Pressendye!$D$2:$H$49,3,0)</f>
        <v>M</v>
      </c>
      <c r="M13" t="e">
        <f>VLOOKUP($B13,Scolty!$D$2:$H$51,3,0)</f>
        <v>#N/A</v>
      </c>
      <c r="N13" t="str">
        <f>VLOOKUP($B13,'Hill of Fare'!$D$2:$H$51,3,0)</f>
        <v>M</v>
      </c>
      <c r="O13" t="str">
        <f>VLOOKUP($B13,'Mither Tap'!$D$2:$H$54,3,0)</f>
        <v>M</v>
      </c>
      <c r="P13" t="e">
        <f>VLOOKUP($B13,'Cheyne Hill'!$D$2:$H$59,3,0)</f>
        <v>#N/A</v>
      </c>
    </row>
    <row r="14" spans="2:16" x14ac:dyDescent="0.25">
      <c r="B14" s="8" t="s">
        <v>72</v>
      </c>
      <c r="C14" s="8" t="s">
        <v>69</v>
      </c>
      <c r="D14" s="8" t="s">
        <v>14</v>
      </c>
      <c r="E14">
        <f>VLOOKUP($B14,Pressendye!$D$2:$H$49,5,0)</f>
        <v>1.242</v>
      </c>
      <c r="G14">
        <f>VLOOKUP($B14,'Hill of Fare'!$D$2:$H$51,5,0)</f>
        <v>1.254</v>
      </c>
      <c r="I14">
        <f>VLOOKUP($B14,'Cheyne Hill'!$D$2:$H$59,5,0)</f>
        <v>1.2789999999999999</v>
      </c>
      <c r="J14">
        <f t="shared" si="2"/>
        <v>3.7749999999999999</v>
      </c>
      <c r="K14">
        <f t="shared" si="1"/>
        <v>3</v>
      </c>
      <c r="L14" t="str">
        <f>VLOOKUP($B14,Pressendye!$D$2:$H$49,3,0)</f>
        <v>M50</v>
      </c>
      <c r="M14" t="e">
        <f>VLOOKUP($B14,Scolty!$D$2:$H$51,3,0)</f>
        <v>#N/A</v>
      </c>
      <c r="N14" t="str">
        <f>VLOOKUP($B14,'Hill of Fare'!$D$2:$H$51,3,0)</f>
        <v>M50</v>
      </c>
      <c r="O14" t="e">
        <f>VLOOKUP($B14,'Mither Tap'!$D$2:$H$54,3,0)</f>
        <v>#N/A</v>
      </c>
      <c r="P14" t="str">
        <f>VLOOKUP($B14,'Cheyne Hill'!$D$2:$H$59,3,0)</f>
        <v>M50</v>
      </c>
    </row>
    <row r="15" spans="2:16" x14ac:dyDescent="0.25">
      <c r="B15" s="8" t="s">
        <v>75</v>
      </c>
      <c r="C15" s="8" t="s">
        <v>8</v>
      </c>
      <c r="D15" s="8" t="s">
        <v>11</v>
      </c>
      <c r="E15">
        <f>VLOOKUP($B15,Pressendye!$D$2:$H$49,5,0)</f>
        <v>1.2629999999999999</v>
      </c>
      <c r="F15">
        <f>VLOOKUP($B15,Scolty!$D$2:$H$60,5,0)</f>
        <v>1.2769999999999999</v>
      </c>
      <c r="G15">
        <f>VLOOKUP($B15,'Hill of Fare'!$D$2:$H$51,5,0)</f>
        <v>1.1519999999999999</v>
      </c>
      <c r="H15">
        <f>VLOOKUP($B15,'Mither Tap'!$D$2:$H$70,5,0)</f>
        <v>1.343</v>
      </c>
      <c r="J15">
        <f t="shared" si="2"/>
        <v>3.6920000000000002</v>
      </c>
      <c r="K15">
        <f t="shared" si="1"/>
        <v>4</v>
      </c>
      <c r="L15" t="str">
        <f>VLOOKUP($B15,Pressendye!$D$2:$H$49,3,0)</f>
        <v>M40</v>
      </c>
      <c r="M15" t="str">
        <f>VLOOKUP($B15,Scolty!$D$2:$H$51,3,0)</f>
        <v>M40</v>
      </c>
      <c r="N15" t="str">
        <f>VLOOKUP($B15,'Hill of Fare'!$D$2:$H$51,3,0)</f>
        <v>M40</v>
      </c>
      <c r="O15" t="str">
        <f>VLOOKUP($B15,'Mither Tap'!$D$2:$H$54,3,0)</f>
        <v>M40</v>
      </c>
      <c r="P15" t="e">
        <f>VLOOKUP($B15,'Cheyne Hill'!$D$2:$H$59,3,0)</f>
        <v>#N/A</v>
      </c>
    </row>
    <row r="16" spans="2:16" x14ac:dyDescent="0.25">
      <c r="B16" s="8" t="s">
        <v>76</v>
      </c>
      <c r="C16" s="8" t="s">
        <v>9</v>
      </c>
      <c r="D16" s="8" t="s">
        <v>21</v>
      </c>
      <c r="E16">
        <f>VLOOKUP($B16,Pressendye!$D$2:$H$49,5,0)</f>
        <v>1.2769999999999999</v>
      </c>
      <c r="F16">
        <f>VLOOKUP($B16,Scolty!$D$2:$H$60,5,0)</f>
        <v>1.3080000000000001</v>
      </c>
      <c r="G16">
        <f>VLOOKUP($B16,'Hill of Fare'!$D$2:$H$51,5,0)</f>
        <v>1.2210000000000001</v>
      </c>
      <c r="H16">
        <f>VLOOKUP($B16,'Mither Tap'!$D$2:$H$70,5,0)</f>
        <v>1.4279999999999999</v>
      </c>
      <c r="J16">
        <f t="shared" si="2"/>
        <v>3.806</v>
      </c>
      <c r="K16">
        <f t="shared" si="1"/>
        <v>4</v>
      </c>
      <c r="L16" t="str">
        <f>VLOOKUP($B16,Pressendye!$D$2:$H$49,3,0)</f>
        <v>M60</v>
      </c>
      <c r="M16" t="str">
        <f>VLOOKUP($B16,Scolty!$D$2:$H$51,3,0)</f>
        <v>M60</v>
      </c>
      <c r="N16" t="str">
        <f>VLOOKUP($B16,'Hill of Fare'!$D$2:$H$51,3,0)</f>
        <v>M60</v>
      </c>
      <c r="O16" t="str">
        <f>VLOOKUP($B16,'Mither Tap'!$D$2:$H$54,3,0)</f>
        <v>M60</v>
      </c>
      <c r="P16" t="e">
        <f>VLOOKUP($B16,'Cheyne Hill'!$D$2:$H$59,3,0)</f>
        <v>#N/A</v>
      </c>
    </row>
    <row r="17" spans="2:16" x14ac:dyDescent="0.25">
      <c r="B17" s="8" t="s">
        <v>79</v>
      </c>
      <c r="C17" s="8" t="s">
        <v>9</v>
      </c>
      <c r="D17" s="8" t="s">
        <v>14</v>
      </c>
      <c r="E17">
        <f>VLOOKUP($B17,Pressendye!$D$2:$H$49,5,0)</f>
        <v>1.3080000000000001</v>
      </c>
      <c r="G17">
        <f>VLOOKUP($B17,'Hill of Fare'!$D$2:$H$51,5,0)</f>
        <v>1.2230000000000001</v>
      </c>
      <c r="I17">
        <f>VLOOKUP($B17,'Cheyne Hill'!$D$2:$H$59,5,0)</f>
        <v>1.3460000000000001</v>
      </c>
      <c r="J17">
        <f t="shared" si="2"/>
        <v>3.8770000000000002</v>
      </c>
      <c r="K17">
        <f t="shared" si="1"/>
        <v>3</v>
      </c>
      <c r="L17" t="str">
        <f>VLOOKUP($B17,Pressendye!$D$2:$H$49,3,0)</f>
        <v>M50</v>
      </c>
      <c r="M17" t="e">
        <f>VLOOKUP($B17,Scolty!$D$2:$H$51,3,0)</f>
        <v>#N/A</v>
      </c>
      <c r="N17" t="str">
        <f>VLOOKUP($B17,'Hill of Fare'!$D$2:$H$51,3,0)</f>
        <v>M50</v>
      </c>
      <c r="O17" t="e">
        <f>VLOOKUP($B17,'Mither Tap'!$D$2:$H$54,3,0)</f>
        <v>#N/A</v>
      </c>
      <c r="P17" t="str">
        <f>VLOOKUP($B17,'Cheyne Hill'!$D$2:$H$59,3,0)</f>
        <v>M50</v>
      </c>
    </row>
    <row r="18" spans="2:16" x14ac:dyDescent="0.25">
      <c r="B18" s="8" t="s">
        <v>86</v>
      </c>
      <c r="C18" s="8" t="s">
        <v>12</v>
      </c>
      <c r="D18" s="8" t="s">
        <v>14</v>
      </c>
      <c r="E18">
        <f>VLOOKUP($B18,Pressendye!$D$2:$H$49,5,0)</f>
        <v>1.3380000000000001</v>
      </c>
      <c r="G18">
        <f>VLOOKUP($B18,'Hill of Fare'!$D$2:$H$51,5,0)</f>
        <v>1.208</v>
      </c>
      <c r="I18">
        <f>VLOOKUP($B18,'Cheyne Hill'!$D$2:$H$59,5,0)</f>
        <v>1.254</v>
      </c>
      <c r="J18">
        <f t="shared" si="2"/>
        <v>3.8</v>
      </c>
      <c r="K18">
        <f t="shared" si="1"/>
        <v>3</v>
      </c>
      <c r="L18" t="str">
        <f>VLOOKUP($B18,Pressendye!$D$2:$H$49,3,0)</f>
        <v>M50</v>
      </c>
      <c r="M18" t="e">
        <f>VLOOKUP($B18,Scolty!$D$2:$H$51,3,0)</f>
        <v>#N/A</v>
      </c>
      <c r="N18" t="str">
        <f>VLOOKUP($B18,'Hill of Fare'!$D$2:$H$51,3,0)</f>
        <v>M50</v>
      </c>
      <c r="O18" t="e">
        <f>VLOOKUP($B18,'Mither Tap'!$D$2:$H$54,3,0)</f>
        <v>#N/A</v>
      </c>
      <c r="P18" t="str">
        <f>VLOOKUP($B18,'Cheyne Hill'!$D$2:$H$59,3,0)</f>
        <v>M50</v>
      </c>
    </row>
    <row r="19" spans="2:16" x14ac:dyDescent="0.25">
      <c r="B19" s="8" t="s">
        <v>87</v>
      </c>
      <c r="C19" s="8" t="s">
        <v>9</v>
      </c>
      <c r="D19" s="8" t="s">
        <v>7</v>
      </c>
      <c r="E19">
        <f>VLOOKUP($B19,Pressendye!$D$2:$H$49,5,0)</f>
        <v>1.3540000000000001</v>
      </c>
      <c r="F19">
        <f>VLOOKUP($B19,Scolty!$D$2:$H$60,5,0)</f>
        <v>1.4590000000000001</v>
      </c>
      <c r="G19">
        <f>VLOOKUP($B19,'Hill of Fare'!$D$2:$H$51,5,0)</f>
        <v>1.258</v>
      </c>
      <c r="I19">
        <f>VLOOKUP($B19,'Cheyne Hill'!$D$2:$H$59,5,0)</f>
        <v>1.325</v>
      </c>
      <c r="J19">
        <f t="shared" si="2"/>
        <v>3.9370000000000003</v>
      </c>
      <c r="K19">
        <f t="shared" si="1"/>
        <v>4</v>
      </c>
      <c r="L19" t="str">
        <f>VLOOKUP($B19,Pressendye!$D$2:$H$49,3,0)</f>
        <v>M</v>
      </c>
      <c r="M19" t="str">
        <f>VLOOKUP($B19,Scolty!$D$2:$H$51,3,0)</f>
        <v>M</v>
      </c>
      <c r="N19" t="str">
        <f>VLOOKUP($B19,'Hill of Fare'!$D$2:$H$51,3,0)</f>
        <v>M</v>
      </c>
      <c r="O19" t="e">
        <f>VLOOKUP($B19,'Mither Tap'!$D$2:$H$54,3,0)</f>
        <v>#N/A</v>
      </c>
      <c r="P19" t="str">
        <f>VLOOKUP($B19,'Cheyne Hill'!$D$2:$H$59,3,0)</f>
        <v>M</v>
      </c>
    </row>
    <row r="20" spans="2:16" x14ac:dyDescent="0.25">
      <c r="B20" s="8" t="s">
        <v>92</v>
      </c>
      <c r="C20" s="8" t="s">
        <v>69</v>
      </c>
      <c r="D20" s="8" t="s">
        <v>15</v>
      </c>
      <c r="E20">
        <f>VLOOKUP($B20,Pressendye!$D$2:$H$49,5,0)</f>
        <v>1.4119999999999999</v>
      </c>
      <c r="G20">
        <f>VLOOKUP($B20,'Hill of Fare'!$D$2:$H$51,5,0)</f>
        <v>1.333</v>
      </c>
      <c r="I20">
        <f>VLOOKUP($B20,'Cheyne Hill'!$D$2:$H$59,5,0)</f>
        <v>1.43</v>
      </c>
      <c r="J20">
        <f t="shared" si="2"/>
        <v>4.1749999999999998</v>
      </c>
      <c r="K20">
        <f t="shared" si="1"/>
        <v>3</v>
      </c>
      <c r="L20" t="str">
        <f>VLOOKUP($B20,Pressendye!$D$2:$H$49,3,0)</f>
        <v>F40</v>
      </c>
      <c r="M20" t="e">
        <f>VLOOKUP($B20,Scolty!$D$2:$H$51,3,0)</f>
        <v>#N/A</v>
      </c>
      <c r="N20" t="str">
        <f>VLOOKUP($B20,'Hill of Fare'!$D$2:$H$51,3,0)</f>
        <v>F40</v>
      </c>
      <c r="O20" t="e">
        <f>VLOOKUP($B20,'Mither Tap'!$D$2:$H$54,3,0)</f>
        <v>#N/A</v>
      </c>
      <c r="P20" t="str">
        <f>VLOOKUP($B20,'Cheyne Hill'!$D$2:$H$59,3,0)</f>
        <v>F40</v>
      </c>
    </row>
    <row r="21" spans="2:16" x14ac:dyDescent="0.25">
      <c r="B21" s="8" t="s">
        <v>100</v>
      </c>
      <c r="C21" s="8" t="s">
        <v>6</v>
      </c>
      <c r="D21" s="8" t="s">
        <v>7</v>
      </c>
      <c r="F21">
        <f>VLOOKUP($B21,Scolty!$D$2:$H$60,5,0)</f>
        <v>1</v>
      </c>
      <c r="H21">
        <f>VLOOKUP($B21,'Mither Tap'!$D$2:$H$70,5,0)</f>
        <v>1.101</v>
      </c>
      <c r="I21">
        <f>VLOOKUP($B21,'Cheyne Hill'!$D$2:$H$59,5,0)</f>
        <v>1</v>
      </c>
      <c r="J21">
        <f t="shared" si="2"/>
        <v>3.101</v>
      </c>
      <c r="K21">
        <f t="shared" si="1"/>
        <v>3</v>
      </c>
      <c r="L21" t="e">
        <f>VLOOKUP($B21,Pressendye!$D$2:$H$49,3,0)</f>
        <v>#N/A</v>
      </c>
      <c r="M21" t="str">
        <f>VLOOKUP($B21,Scolty!$D$2:$H$51,3,0)</f>
        <v>M</v>
      </c>
      <c r="N21" t="e">
        <f>VLOOKUP($B21,'Hill of Fare'!$D$2:$H$51,3,0)</f>
        <v>#N/A</v>
      </c>
      <c r="O21" t="str">
        <f>VLOOKUP($B21,'Mither Tap'!$D$2:$H$54,3,0)</f>
        <v>M</v>
      </c>
      <c r="P21" t="str">
        <f>VLOOKUP($B21,'Cheyne Hill'!$D$2:$H$59,3,0)</f>
        <v>M</v>
      </c>
    </row>
    <row r="22" spans="2:16" x14ac:dyDescent="0.25">
      <c r="B22" s="8" t="s">
        <v>115</v>
      </c>
      <c r="C22" s="8" t="s">
        <v>12</v>
      </c>
      <c r="D22" s="8" t="s">
        <v>14</v>
      </c>
      <c r="F22">
        <f>VLOOKUP($B22,Scolty!$D$2:$H$60,5,0)</f>
        <v>1.22</v>
      </c>
      <c r="G22">
        <f>VLOOKUP($B22,'Hill of Fare'!$D$2:$H$51,5,0)</f>
        <v>1.1459999999999999</v>
      </c>
      <c r="H22">
        <f>VLOOKUP($B22,'Mither Tap'!$D$2:$H$70,5,0)</f>
        <v>1.3129999999999999</v>
      </c>
      <c r="J22">
        <f t="shared" si="2"/>
        <v>3.6789999999999994</v>
      </c>
      <c r="K22">
        <f t="shared" si="1"/>
        <v>3</v>
      </c>
      <c r="L22" t="e">
        <f>VLOOKUP($B22,Pressendye!$D$2:$H$49,3,0)</f>
        <v>#N/A</v>
      </c>
      <c r="M22" t="str">
        <f>VLOOKUP($B22,Scolty!$D$2:$H$51,3,0)</f>
        <v>M50</v>
      </c>
      <c r="N22" t="str">
        <f>VLOOKUP($B22,'Hill of Fare'!$D$2:$H$51,3,0)</f>
        <v>M50</v>
      </c>
      <c r="O22" t="str">
        <f>VLOOKUP($B22,'Mither Tap'!$D$2:$H$54,3,0)</f>
        <v>M50</v>
      </c>
      <c r="P22" t="e">
        <f>VLOOKUP($B22,'Cheyne Hill'!$D$2:$H$59,3,0)</f>
        <v>#N/A</v>
      </c>
    </row>
    <row r="23" spans="2:16" x14ac:dyDescent="0.25">
      <c r="B23" s="8" t="s">
        <v>118</v>
      </c>
      <c r="C23" s="8" t="s">
        <v>12</v>
      </c>
      <c r="D23" s="8" t="s">
        <v>15</v>
      </c>
      <c r="F23">
        <f>VLOOKUP($B23,Scolty!$D$2:$H$60,5,0)</f>
        <v>1.242</v>
      </c>
      <c r="G23">
        <f>VLOOKUP($B23,'Hill of Fare'!$D$2:$H$51,5,0)</f>
        <v>1.202</v>
      </c>
      <c r="H23">
        <f>VLOOKUP($B23,'Mither Tap'!$D$2:$H$70,5,0)</f>
        <v>1.427</v>
      </c>
      <c r="I23">
        <f>VLOOKUP($B23,'Cheyne Hill'!$D$2:$H$59,5,0)</f>
        <v>1.306</v>
      </c>
      <c r="J23">
        <f t="shared" si="2"/>
        <v>3.75</v>
      </c>
      <c r="K23">
        <f t="shared" si="1"/>
        <v>4</v>
      </c>
      <c r="L23" t="e">
        <f>VLOOKUP($B23,Pressendye!$D$2:$H$49,3,0)</f>
        <v>#N/A</v>
      </c>
      <c r="M23" t="str">
        <f>VLOOKUP($B23,Scolty!$D$2:$H$51,3,0)</f>
        <v>F40</v>
      </c>
      <c r="N23" t="str">
        <f>VLOOKUP($B23,'Hill of Fare'!$D$2:$H$51,3,0)</f>
        <v>F40</v>
      </c>
      <c r="O23" t="str">
        <f>VLOOKUP($B23,'Mither Tap'!$D$2:$H$54,3,0)</f>
        <v>F40</v>
      </c>
      <c r="P23" t="str">
        <f>VLOOKUP($B23,'Cheyne Hill'!$D$2:$H$59,3,0)</f>
        <v>F40</v>
      </c>
    </row>
    <row r="24" spans="2:16" x14ac:dyDescent="0.25">
      <c r="B24" s="8" t="s">
        <v>119</v>
      </c>
      <c r="C24" s="8" t="s">
        <v>103</v>
      </c>
      <c r="D24" s="8" t="s">
        <v>7</v>
      </c>
      <c r="F24">
        <f>VLOOKUP($B24,Scolty!$D$2:$H$60,5,0)</f>
        <v>1.2629999999999999</v>
      </c>
      <c r="H24">
        <f>VLOOKUP($B24,'Mither Tap'!$D$2:$H$70,5,0)</f>
        <v>1.6879999999999999</v>
      </c>
      <c r="I24">
        <f>VLOOKUP($B24,'Cheyne Hill'!$D$2:$H$59,5,0)</f>
        <v>1.3340000000000001</v>
      </c>
      <c r="J24">
        <f t="shared" si="2"/>
        <v>4.2850000000000001</v>
      </c>
      <c r="K24">
        <f t="shared" si="1"/>
        <v>3</v>
      </c>
      <c r="L24" t="e">
        <f>VLOOKUP($B24,Pressendye!$D$2:$H$49,3,0)</f>
        <v>#N/A</v>
      </c>
      <c r="M24" t="str">
        <f>VLOOKUP($B24,Scolty!$D$2:$H$51,3,0)</f>
        <v>M</v>
      </c>
      <c r="N24" t="e">
        <f>VLOOKUP($B24,'Hill of Fare'!$D$2:$H$51,3,0)</f>
        <v>#N/A</v>
      </c>
      <c r="O24" t="str">
        <f>VLOOKUP($B24,'Mither Tap'!$D$2:$H$54,3,0)</f>
        <v>M</v>
      </c>
      <c r="P24" t="str">
        <f>VLOOKUP($B24,'Cheyne Hill'!$D$2:$H$59,3,0)</f>
        <v>M</v>
      </c>
    </row>
    <row r="25" spans="2:16" x14ac:dyDescent="0.25">
      <c r="B25" s="8" t="s">
        <v>129</v>
      </c>
      <c r="C25" s="8" t="s">
        <v>17</v>
      </c>
      <c r="D25" s="8" t="s">
        <v>11</v>
      </c>
      <c r="F25">
        <f>VLOOKUP($B25,Scolty!$D$2:$H$60,5,0)</f>
        <v>1.377</v>
      </c>
      <c r="H25">
        <f>VLOOKUP($B25,'Mither Tap'!$D$2:$H$70,5,0)</f>
        <v>1.651</v>
      </c>
      <c r="I25">
        <f>VLOOKUP($B25,'Cheyne Hill'!$D$2:$H$59,5,0)</f>
        <v>1.304</v>
      </c>
      <c r="J25">
        <f t="shared" si="2"/>
        <v>4.3319999999999999</v>
      </c>
      <c r="K25">
        <f t="shared" si="1"/>
        <v>3</v>
      </c>
      <c r="L25" t="e">
        <f>VLOOKUP($B25,Pressendye!$D$2:$H$49,3,0)</f>
        <v>#N/A</v>
      </c>
      <c r="M25" t="str">
        <f>VLOOKUP($B25,Scolty!$D$2:$H$51,3,0)</f>
        <v>M40</v>
      </c>
      <c r="N25" t="e">
        <f>VLOOKUP($B25,'Hill of Fare'!$D$2:$H$51,3,0)</f>
        <v>#N/A</v>
      </c>
      <c r="O25" t="str">
        <f>VLOOKUP($B25,'Mither Tap'!$D$2:$H$54,3,0)</f>
        <v>M40</v>
      </c>
      <c r="P25" t="str">
        <f>VLOOKUP($B25,'Cheyne Hill'!$D$2:$H$59,3,0)</f>
        <v>M40</v>
      </c>
    </row>
    <row r="26" spans="2:16" x14ac:dyDescent="0.25">
      <c r="B26" s="8" t="s">
        <v>132</v>
      </c>
      <c r="C26" s="8" t="s">
        <v>20</v>
      </c>
      <c r="D26" s="8" t="s">
        <v>21</v>
      </c>
      <c r="F26">
        <f>VLOOKUP($B26,Scolty!$D$2:$H$60,5,0)</f>
        <v>1.387</v>
      </c>
      <c r="G26">
        <f>VLOOKUP($B26,'Hill of Fare'!$D$2:$H$51,5,0)</f>
        <v>1.256</v>
      </c>
      <c r="H26">
        <f>VLOOKUP($B26,'Mither Tap'!$D$2:$H$70,5,0)</f>
        <v>1.5189999999999999</v>
      </c>
      <c r="I26">
        <f>VLOOKUP($B26,'Cheyne Hill'!$D$2:$H$59,5,0)</f>
        <v>1.363</v>
      </c>
      <c r="J26">
        <f t="shared" si="2"/>
        <v>4.0060000000000002</v>
      </c>
      <c r="K26">
        <f t="shared" si="1"/>
        <v>4</v>
      </c>
      <c r="L26" t="e">
        <f>VLOOKUP($B26,Pressendye!$D$2:$H$49,3,0)</f>
        <v>#N/A</v>
      </c>
      <c r="M26" t="str">
        <f>VLOOKUP($B26,Scolty!$D$2:$H$51,3,0)</f>
        <v>M60</v>
      </c>
      <c r="N26" t="str">
        <f>VLOOKUP($B26,'Hill of Fare'!$D$2:$H$51,3,0)</f>
        <v>M60</v>
      </c>
      <c r="O26" t="str">
        <f>VLOOKUP($B26,'Mither Tap'!$D$2:$H$54,3,0)</f>
        <v>M60</v>
      </c>
      <c r="P26" t="str">
        <f>VLOOKUP($B26,'Cheyne Hill'!$D$2:$H$59,3,0)</f>
        <v>M60</v>
      </c>
    </row>
    <row r="27" spans="2:16" x14ac:dyDescent="0.25">
      <c r="B27" s="8" t="s">
        <v>134</v>
      </c>
      <c r="C27" s="8" t="s">
        <v>135</v>
      </c>
      <c r="D27" s="8" t="s">
        <v>14</v>
      </c>
      <c r="F27">
        <f>VLOOKUP($B27,Scolty!$D$2:$H$60,5,0)</f>
        <v>1.4410000000000001</v>
      </c>
      <c r="G27">
        <f>VLOOKUP($B27,'Hill of Fare'!$D$2:$H$51,5,0)</f>
        <v>1.325</v>
      </c>
      <c r="I27">
        <f>VLOOKUP($B27,'Cheyne Hill'!$D$2:$H$59,5,0)</f>
        <v>1.391</v>
      </c>
      <c r="J27">
        <f t="shared" si="2"/>
        <v>4.157</v>
      </c>
      <c r="K27">
        <f t="shared" ref="K27:K31" si="3">COUNT(E27:I27)</f>
        <v>3</v>
      </c>
      <c r="L27" t="e">
        <f>VLOOKUP($B27,Pressendye!$D$2:$H$49,3,0)</f>
        <v>#N/A</v>
      </c>
      <c r="M27" t="str">
        <f>VLOOKUP($B27,Scolty!$D$2:$H$51,3,0)</f>
        <v>M50</v>
      </c>
      <c r="N27" t="str">
        <f>VLOOKUP($B27,'Hill of Fare'!$D$2:$H$51,3,0)</f>
        <v>M50</v>
      </c>
      <c r="O27" t="e">
        <f>VLOOKUP($B27,'Mither Tap'!$D$2:$H$54,3,0)</f>
        <v>#N/A</v>
      </c>
      <c r="P27" t="str">
        <f>VLOOKUP($B27,'Cheyne Hill'!$D$2:$H$59,3,0)</f>
        <v>M50</v>
      </c>
    </row>
    <row r="28" spans="2:16" x14ac:dyDescent="0.25">
      <c r="B28" s="8" t="s">
        <v>97</v>
      </c>
      <c r="C28" s="8" t="s">
        <v>185</v>
      </c>
      <c r="D28" s="8" t="s">
        <v>26</v>
      </c>
      <c r="E28" s="14">
        <f>VLOOKUP($B28,Pressendye!$D$2:$H$49,5,0)</f>
        <v>1.4550000000000001</v>
      </c>
      <c r="F28" s="14">
        <f>VLOOKUP($B28,Scolty!$D$2:$H$60,5,0)</f>
        <v>1.4844999999999999</v>
      </c>
      <c r="G28" s="14">
        <f>VLOOKUP($B28,'Hill of Fare'!$D$2:$H$51,5,0)</f>
        <v>1.381</v>
      </c>
      <c r="H28" s="14">
        <f>VLOOKUP($B28,'Mither Tap'!$D$2:$H$70,5,0)</f>
        <v>2.27633333333333</v>
      </c>
      <c r="I28" s="14"/>
      <c r="J28" s="14">
        <f t="shared" ref="J28:J29" si="4">SUM(SMALL(E28:I28,1),SMALL(E28:I28,2),SMALL(E28:I28,3))</f>
        <v>4.3205</v>
      </c>
      <c r="K28">
        <f t="shared" si="3"/>
        <v>4</v>
      </c>
      <c r="L28" t="str">
        <f>VLOOKUP($B28,Pressendye!$D$2:$H$49,3,0)</f>
        <v>F50</v>
      </c>
      <c r="M28" t="e">
        <f>VLOOKUP($B28,Scolty!$D$2:$H$51,3,0)</f>
        <v>#N/A</v>
      </c>
      <c r="N28" t="str">
        <f>VLOOKUP($B28,'Hill of Fare'!$D$2:$H$51,3,0)</f>
        <v>F50</v>
      </c>
      <c r="O28" t="e">
        <f>VLOOKUP($B28,'Mither Tap'!$D$2:$H$54,3,0)</f>
        <v>#N/A</v>
      </c>
      <c r="P28" t="e">
        <f>VLOOKUP($B28,'Cheyne Hill'!$D$2:$H$59,3,0)</f>
        <v>#N/A</v>
      </c>
    </row>
    <row r="29" spans="2:16" x14ac:dyDescent="0.25">
      <c r="B29" s="8" t="s">
        <v>99</v>
      </c>
      <c r="C29" s="8" t="s">
        <v>8</v>
      </c>
      <c r="D29" s="8" t="s">
        <v>23</v>
      </c>
      <c r="E29" s="14">
        <f>VLOOKUP($B29,Pressendye!$D$2:$H$49,5,0)</f>
        <v>1.466</v>
      </c>
      <c r="F29" s="14">
        <f>VLOOKUP($B29,Scolty!$D$2:$H$60,5,0)</f>
        <v>1.5044999999999999</v>
      </c>
      <c r="G29" s="14">
        <f>VLOOKUP($B29,'Hill of Fare'!$D$2:$H$51,5,0)</f>
        <v>1.427</v>
      </c>
      <c r="H29" s="14"/>
      <c r="I29" s="14"/>
      <c r="J29" s="14">
        <f t="shared" si="4"/>
        <v>4.3975</v>
      </c>
      <c r="K29">
        <f t="shared" si="3"/>
        <v>3</v>
      </c>
      <c r="L29" t="str">
        <f>VLOOKUP($B29,Pressendye!$D$2:$H$49,3,0)</f>
        <v>F60</v>
      </c>
      <c r="M29" t="e">
        <f>VLOOKUP($B29,Scolty!$D$2:$H$51,3,0)</f>
        <v>#N/A</v>
      </c>
      <c r="N29" t="str">
        <f>VLOOKUP($B29,'Hill of Fare'!$D$2:$H$51,3,0)</f>
        <v>F60</v>
      </c>
      <c r="O29" t="e">
        <f>VLOOKUP($B29,'Mither Tap'!$D$2:$H$54,3,0)</f>
        <v>#N/A</v>
      </c>
      <c r="P29" t="e">
        <f>VLOOKUP($B29,'Cheyne Hill'!$D$2:$H$59,3,0)</f>
        <v>#N/A</v>
      </c>
    </row>
    <row r="30" spans="2:16" x14ac:dyDescent="0.25">
      <c r="B30" s="13" t="s">
        <v>148</v>
      </c>
      <c r="C30" s="13" t="s">
        <v>269</v>
      </c>
      <c r="D30" s="13" t="s">
        <v>21</v>
      </c>
      <c r="E30" s="14"/>
      <c r="F30" s="14">
        <f>VLOOKUP($B30,Scolty!$D$2:$H$60,5,0)</f>
        <v>1.4964999999999999</v>
      </c>
      <c r="G30" s="14"/>
      <c r="H30" s="14">
        <f>VLOOKUP($B30,'Mither Tap'!$D$2:$H$70,5,0)</f>
        <v>2.34433333333333</v>
      </c>
      <c r="I30" s="14">
        <f>VLOOKUP($B30,'Cheyne Hill'!$D$2:$H$59,5,0)</f>
        <v>1.46</v>
      </c>
      <c r="J30" s="14">
        <f t="shared" ref="J30:J31" si="5">SUM(SMALL(E30:I30,1),SMALL(E30:I30,2),SMALL(E30:I30,3))</f>
        <v>5.3008333333333297</v>
      </c>
      <c r="K30">
        <f t="shared" si="3"/>
        <v>3</v>
      </c>
      <c r="L30" t="e">
        <f>VLOOKUP($B30,Pressendye!$D$2:$H$49,3,0)</f>
        <v>#N/A</v>
      </c>
      <c r="M30" t="e">
        <f>VLOOKUP($B30,Scolty!$D$2:$H$51,3,0)</f>
        <v>#N/A</v>
      </c>
      <c r="N30" t="e">
        <f>VLOOKUP($B30,'Hill of Fare'!$D$2:$H$51,3,0)</f>
        <v>#N/A</v>
      </c>
      <c r="O30" t="e">
        <f>VLOOKUP($B30,'Mither Tap'!$D$2:$H$54,3,0)</f>
        <v>#N/A</v>
      </c>
      <c r="P30" t="str">
        <f>VLOOKUP($B30,'Cheyne Hill'!$D$2:$H$59,3,0)</f>
        <v>M60</v>
      </c>
    </row>
    <row r="31" spans="2:16" x14ac:dyDescent="0.25">
      <c r="B31" s="13" t="s">
        <v>183</v>
      </c>
      <c r="C31" s="13" t="s">
        <v>185</v>
      </c>
      <c r="D31" s="13" t="s">
        <v>26</v>
      </c>
      <c r="E31" s="14"/>
      <c r="F31" s="14"/>
      <c r="G31" s="14">
        <f>VLOOKUP($B31,'Hill of Fare'!$D$2:$H$51,5,0)</f>
        <v>1.411</v>
      </c>
      <c r="H31" s="14">
        <f>VLOOKUP($B31,'Mither Tap'!$D$2:$H$70,5,0)</f>
        <v>2.1403333333333299</v>
      </c>
      <c r="I31" s="14">
        <f>VLOOKUP($B31,'Cheyne Hill'!$D$2:$H$59,5,0)</f>
        <v>1.4630000000000001</v>
      </c>
      <c r="J31" s="14">
        <f t="shared" si="5"/>
        <v>5.0143333333333295</v>
      </c>
      <c r="K31">
        <f t="shared" si="3"/>
        <v>3</v>
      </c>
      <c r="L31" t="e">
        <f>VLOOKUP($B31,Pressendye!$D$2:$H$49,3,0)</f>
        <v>#N/A</v>
      </c>
      <c r="M31" t="e">
        <f>VLOOKUP($B31,Scolty!$D$2:$H$51,3,0)</f>
        <v>#N/A</v>
      </c>
      <c r="N31" t="str">
        <f>VLOOKUP($B31,'Hill of Fare'!$D$2:$H$51,3,0)</f>
        <v>M50</v>
      </c>
      <c r="O31" t="e">
        <f>VLOOKUP($B31,'Mither Tap'!$D$2:$H$54,3,0)</f>
        <v>#N/A</v>
      </c>
      <c r="P31" t="str">
        <f>VLOOKUP($B31,'Cheyne Hill'!$D$2:$H$59,3,0)</f>
        <v>F50</v>
      </c>
    </row>
    <row r="32" spans="2:16" x14ac:dyDescent="0.25">
      <c r="B32" s="8"/>
      <c r="C32" s="8"/>
      <c r="D32" s="8"/>
    </row>
    <row r="34" spans="1:12" x14ac:dyDescent="0.25">
      <c r="A34" s="18" t="s">
        <v>45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 x14ac:dyDescent="0.25">
      <c r="A35" s="6" t="s">
        <v>43</v>
      </c>
      <c r="B35" s="6" t="s">
        <v>1</v>
      </c>
      <c r="C35" s="6" t="s">
        <v>2</v>
      </c>
      <c r="D35" s="6" t="s">
        <v>3</v>
      </c>
      <c r="E35" s="6" t="s">
        <v>44</v>
      </c>
      <c r="F35" s="6" t="s">
        <v>331</v>
      </c>
      <c r="G35" s="6" t="s">
        <v>31</v>
      </c>
      <c r="H35" s="6" t="s">
        <v>32</v>
      </c>
      <c r="I35" s="6" t="s">
        <v>33</v>
      </c>
      <c r="J35" s="6" t="s">
        <v>34</v>
      </c>
      <c r="K35" s="16" t="s">
        <v>40</v>
      </c>
      <c r="L35" s="16"/>
    </row>
    <row r="36" spans="1:12" x14ac:dyDescent="0.25">
      <c r="A36" s="6">
        <v>1</v>
      </c>
      <c r="B36" s="6" t="s">
        <v>46</v>
      </c>
      <c r="C36" s="6" t="s">
        <v>8</v>
      </c>
      <c r="D36" s="6" t="s">
        <v>47</v>
      </c>
      <c r="E36" s="6">
        <v>1</v>
      </c>
      <c r="F36" s="6">
        <v>1.056</v>
      </c>
      <c r="G36" s="6">
        <v>1</v>
      </c>
      <c r="H36" s="6"/>
      <c r="I36" s="6"/>
      <c r="J36" s="6">
        <v>3.056</v>
      </c>
      <c r="K36" s="7" t="str">
        <f>B36</f>
        <v>Clyde Williamson</v>
      </c>
      <c r="L36" s="7" t="s">
        <v>332</v>
      </c>
    </row>
    <row r="37" spans="1:12" x14ac:dyDescent="0.25">
      <c r="A37" s="6">
        <v>2</v>
      </c>
      <c r="B37" s="6" t="s">
        <v>100</v>
      </c>
      <c r="C37" s="6" t="s">
        <v>6</v>
      </c>
      <c r="D37" s="6" t="s">
        <v>7</v>
      </c>
      <c r="E37" s="6"/>
      <c r="F37" s="6">
        <v>1</v>
      </c>
      <c r="G37" s="6"/>
      <c r="H37" s="6">
        <v>1.101</v>
      </c>
      <c r="I37" s="6">
        <v>1</v>
      </c>
      <c r="J37" s="6">
        <v>3.101</v>
      </c>
      <c r="K37" s="7" t="str">
        <f t="shared" ref="K37:K48" si="6">B37</f>
        <v>Hamish Battle</v>
      </c>
      <c r="L37" s="7" t="s">
        <v>333</v>
      </c>
    </row>
    <row r="38" spans="1:12" x14ac:dyDescent="0.25">
      <c r="A38" s="6">
        <v>3</v>
      </c>
      <c r="B38" s="6" t="s">
        <v>50</v>
      </c>
      <c r="C38" s="6" t="s">
        <v>8</v>
      </c>
      <c r="D38" s="6" t="s">
        <v>11</v>
      </c>
      <c r="E38" s="6">
        <v>1.0900000000000001</v>
      </c>
      <c r="F38" s="6">
        <v>1.0900000000000001</v>
      </c>
      <c r="G38" s="6">
        <v>1.0900000000000001</v>
      </c>
      <c r="H38" s="6"/>
      <c r="I38" s="6"/>
      <c r="J38" s="6">
        <v>3.2700000000000005</v>
      </c>
      <c r="K38" s="7" t="str">
        <f t="shared" si="6"/>
        <v>Stefan Wagner</v>
      </c>
      <c r="L38" s="7" t="s">
        <v>334</v>
      </c>
    </row>
    <row r="39" spans="1:12" x14ac:dyDescent="0.25">
      <c r="A39" s="6">
        <v>4</v>
      </c>
      <c r="B39" s="6" t="s">
        <v>52</v>
      </c>
      <c r="C39" s="6" t="s">
        <v>8</v>
      </c>
      <c r="D39" s="6" t="s">
        <v>11</v>
      </c>
      <c r="E39" s="6">
        <v>1.113</v>
      </c>
      <c r="F39" s="6">
        <v>1.1180000000000001</v>
      </c>
      <c r="G39" s="6">
        <v>1.1120000000000001</v>
      </c>
      <c r="H39" s="6">
        <v>1.266</v>
      </c>
      <c r="I39" s="6">
        <v>1.1579999999999999</v>
      </c>
      <c r="J39" s="6">
        <v>3.343</v>
      </c>
      <c r="K39" s="7" t="str">
        <f t="shared" si="6"/>
        <v>Jason Williamson</v>
      </c>
      <c r="L39" s="7" t="s">
        <v>35</v>
      </c>
    </row>
    <row r="40" spans="1:12" x14ac:dyDescent="0.25">
      <c r="A40" s="6">
        <v>5</v>
      </c>
      <c r="B40" s="6" t="s">
        <v>54</v>
      </c>
      <c r="C40" s="6" t="s">
        <v>12</v>
      </c>
      <c r="D40" s="6" t="s">
        <v>14</v>
      </c>
      <c r="E40" s="6">
        <v>1.127</v>
      </c>
      <c r="F40" s="6">
        <v>1.1599999999999999</v>
      </c>
      <c r="G40" s="6"/>
      <c r="H40" s="6"/>
      <c r="I40" s="6">
        <v>1.2130000000000001</v>
      </c>
      <c r="J40" s="6">
        <v>3.5</v>
      </c>
      <c r="K40" s="7" t="str">
        <f t="shared" si="6"/>
        <v>Donald Kerridge</v>
      </c>
      <c r="L40" s="7" t="s">
        <v>37</v>
      </c>
    </row>
    <row r="41" spans="1:12" x14ac:dyDescent="0.25">
      <c r="A41" s="6">
        <v>6</v>
      </c>
      <c r="B41" s="6" t="s">
        <v>64</v>
      </c>
      <c r="C41" s="6" t="s">
        <v>8</v>
      </c>
      <c r="D41" s="6" t="s">
        <v>15</v>
      </c>
      <c r="E41" s="6">
        <v>1.1850000000000001</v>
      </c>
      <c r="F41" s="6">
        <v>1.1850000000000001</v>
      </c>
      <c r="G41" s="6">
        <v>1.1819999999999999</v>
      </c>
      <c r="H41" s="6"/>
      <c r="I41" s="6"/>
      <c r="J41" s="6">
        <v>3.552</v>
      </c>
      <c r="K41" s="7" t="str">
        <f t="shared" si="6"/>
        <v>Fiona McDonald</v>
      </c>
      <c r="L41" s="7" t="s">
        <v>336</v>
      </c>
    </row>
    <row r="42" spans="1:12" x14ac:dyDescent="0.25">
      <c r="A42" s="6">
        <v>7</v>
      </c>
      <c r="B42" s="6" t="s">
        <v>67</v>
      </c>
      <c r="C42" s="6" t="s">
        <v>9</v>
      </c>
      <c r="D42" s="6" t="s">
        <v>11</v>
      </c>
      <c r="E42" s="6">
        <v>1.2130000000000001</v>
      </c>
      <c r="F42" s="6">
        <v>1.284</v>
      </c>
      <c r="G42" s="6">
        <v>1.18</v>
      </c>
      <c r="H42" s="6"/>
      <c r="I42" s="6">
        <v>1.2529999999999999</v>
      </c>
      <c r="J42" s="6">
        <v>3.6459999999999999</v>
      </c>
      <c r="K42" s="7" t="str">
        <f t="shared" si="6"/>
        <v>Martin Mackinnon</v>
      </c>
      <c r="L42" s="7" t="s">
        <v>36</v>
      </c>
    </row>
    <row r="43" spans="1:12" x14ac:dyDescent="0.25">
      <c r="A43" s="6">
        <v>8</v>
      </c>
      <c r="B43" s="6" t="s">
        <v>61</v>
      </c>
      <c r="C43" s="6" t="s">
        <v>12</v>
      </c>
      <c r="D43" s="6" t="s">
        <v>14</v>
      </c>
      <c r="E43" s="6">
        <v>1.171</v>
      </c>
      <c r="F43" s="6"/>
      <c r="G43" s="6"/>
      <c r="H43" s="6">
        <v>1.2869999999999999</v>
      </c>
      <c r="I43" s="6">
        <v>1.2150000000000001</v>
      </c>
      <c r="J43" s="6">
        <v>3.673</v>
      </c>
      <c r="K43" s="7" t="str">
        <f t="shared" si="6"/>
        <v>Bob Sheridan</v>
      </c>
      <c r="L43" s="7"/>
    </row>
    <row r="44" spans="1:12" x14ac:dyDescent="0.25">
      <c r="A44" s="6">
        <v>9</v>
      </c>
      <c r="B44" s="6" t="s">
        <v>62</v>
      </c>
      <c r="C44" s="6" t="s">
        <v>17</v>
      </c>
      <c r="D44" s="6" t="s">
        <v>7</v>
      </c>
      <c r="E44" s="6">
        <v>1.1759999999999999</v>
      </c>
      <c r="F44" s="6">
        <v>1.1759999999999999</v>
      </c>
      <c r="G44" s="6"/>
      <c r="H44" s="6">
        <v>1.323</v>
      </c>
      <c r="I44" s="6"/>
      <c r="J44" s="6">
        <v>3.6749999999999998</v>
      </c>
      <c r="K44" s="7" t="str">
        <f t="shared" si="6"/>
        <v>Jonny McKane</v>
      </c>
      <c r="L44" s="7" t="s">
        <v>334</v>
      </c>
    </row>
    <row r="45" spans="1:12" x14ac:dyDescent="0.25">
      <c r="A45" s="6">
        <v>10</v>
      </c>
      <c r="B45" s="6" t="s">
        <v>115</v>
      </c>
      <c r="C45" s="6" t="s">
        <v>12</v>
      </c>
      <c r="D45" s="6" t="s">
        <v>14</v>
      </c>
      <c r="E45" s="6"/>
      <c r="F45" s="6">
        <v>1.22</v>
      </c>
      <c r="G45" s="6">
        <v>1.1459999999999999</v>
      </c>
      <c r="H45" s="6">
        <v>1.3129999999999999</v>
      </c>
      <c r="I45" s="6"/>
      <c r="J45" s="6">
        <v>3.6789999999999994</v>
      </c>
      <c r="K45" s="7" t="str">
        <f t="shared" si="6"/>
        <v>Miles Newman</v>
      </c>
      <c r="L45" s="7" t="s">
        <v>335</v>
      </c>
    </row>
    <row r="46" spans="1:12" x14ac:dyDescent="0.25">
      <c r="A46" s="6">
        <v>11</v>
      </c>
      <c r="B46" s="6" t="s">
        <v>56</v>
      </c>
      <c r="C46" s="6" t="s">
        <v>17</v>
      </c>
      <c r="D46" s="6" t="s">
        <v>7</v>
      </c>
      <c r="E46" s="6">
        <v>1.1359999999999999</v>
      </c>
      <c r="F46" s="6"/>
      <c r="G46" s="6"/>
      <c r="H46" s="6">
        <v>1.3260000000000001</v>
      </c>
      <c r="I46" s="6">
        <v>1.222</v>
      </c>
      <c r="J46" s="6">
        <v>3.6839999999999997</v>
      </c>
      <c r="K46" s="7" t="str">
        <f t="shared" si="6"/>
        <v>Scott Adams</v>
      </c>
      <c r="L46" s="7" t="s">
        <v>38</v>
      </c>
    </row>
    <row r="47" spans="1:12" x14ac:dyDescent="0.25">
      <c r="A47" s="6">
        <v>12</v>
      </c>
      <c r="B47" s="6" t="s">
        <v>75</v>
      </c>
      <c r="C47" s="6" t="s">
        <v>8</v>
      </c>
      <c r="D47" s="6" t="s">
        <v>11</v>
      </c>
      <c r="E47" s="6">
        <v>1.2629999999999999</v>
      </c>
      <c r="F47" s="6">
        <v>1.2769999999999999</v>
      </c>
      <c r="G47" s="6">
        <v>1.1519999999999999</v>
      </c>
      <c r="H47" s="6">
        <v>1.343</v>
      </c>
      <c r="I47" s="6"/>
      <c r="J47" s="6">
        <v>3.6920000000000002</v>
      </c>
      <c r="K47" s="7" t="str">
        <f t="shared" si="6"/>
        <v>Richard Ingram</v>
      </c>
      <c r="L47" s="7"/>
    </row>
    <row r="48" spans="1:12" x14ac:dyDescent="0.25">
      <c r="A48" s="6">
        <v>13</v>
      </c>
      <c r="B48" s="6" t="s">
        <v>118</v>
      </c>
      <c r="C48" s="6" t="s">
        <v>12</v>
      </c>
      <c r="D48" s="6" t="s">
        <v>15</v>
      </c>
      <c r="E48" s="6"/>
      <c r="F48" s="6">
        <v>1.242</v>
      </c>
      <c r="G48" s="6">
        <v>1.202</v>
      </c>
      <c r="H48" s="6">
        <v>1.427</v>
      </c>
      <c r="I48" s="6">
        <v>1.306</v>
      </c>
      <c r="J48" s="6">
        <v>3.75</v>
      </c>
      <c r="K48" s="7" t="str">
        <f t="shared" si="6"/>
        <v>Katie Henderson</v>
      </c>
      <c r="L48" s="7" t="s">
        <v>337</v>
      </c>
    </row>
    <row r="49" spans="1:12" x14ac:dyDescent="0.25">
      <c r="A49" s="6">
        <v>14</v>
      </c>
      <c r="B49" s="6" t="s">
        <v>72</v>
      </c>
      <c r="C49" s="6" t="s">
        <v>69</v>
      </c>
      <c r="D49" s="6" t="s">
        <v>14</v>
      </c>
      <c r="E49" s="6">
        <v>1.242</v>
      </c>
      <c r="F49" s="6"/>
      <c r="G49" s="6">
        <v>1.254</v>
      </c>
      <c r="H49" s="6"/>
      <c r="I49" s="6">
        <v>1.2789999999999999</v>
      </c>
      <c r="J49" s="6">
        <v>3.7749999999999999</v>
      </c>
      <c r="K49" s="7" t="str">
        <f t="shared" ref="K49:K64" si="7">B49</f>
        <v>Greig Cruickshank</v>
      </c>
      <c r="L49" s="7"/>
    </row>
    <row r="50" spans="1:12" x14ac:dyDescent="0.25">
      <c r="A50" s="6">
        <v>15</v>
      </c>
      <c r="B50" s="6" t="s">
        <v>68</v>
      </c>
      <c r="C50" s="6" t="s">
        <v>69</v>
      </c>
      <c r="D50" s="6" t="s">
        <v>7</v>
      </c>
      <c r="E50" s="6">
        <v>1.218</v>
      </c>
      <c r="F50" s="6"/>
      <c r="G50" s="6">
        <v>1.163</v>
      </c>
      <c r="H50" s="6">
        <v>1.3939999999999999</v>
      </c>
      <c r="I50" s="6"/>
      <c r="J50" s="6">
        <v>3.7750000000000004</v>
      </c>
      <c r="K50" s="7" t="str">
        <f t="shared" si="7"/>
        <v>Stephen Simpson</v>
      </c>
      <c r="L50" s="7"/>
    </row>
    <row r="51" spans="1:12" x14ac:dyDescent="0.25">
      <c r="A51" s="6">
        <v>16</v>
      </c>
      <c r="B51" s="6" t="s">
        <v>57</v>
      </c>
      <c r="C51" s="6" t="s">
        <v>16</v>
      </c>
      <c r="D51" s="6" t="s">
        <v>7</v>
      </c>
      <c r="E51" s="6">
        <v>1.1459999999999999</v>
      </c>
      <c r="F51" s="6">
        <v>1.256</v>
      </c>
      <c r="G51" s="6"/>
      <c r="H51" s="6">
        <v>1.3759999999999999</v>
      </c>
      <c r="I51" s="6"/>
      <c r="J51" s="6">
        <v>3.778</v>
      </c>
      <c r="K51" s="7" t="str">
        <f t="shared" si="7"/>
        <v>Graham Aitken</v>
      </c>
      <c r="L51" s="7"/>
    </row>
    <row r="52" spans="1:12" x14ac:dyDescent="0.25">
      <c r="A52" s="6">
        <v>17</v>
      </c>
      <c r="B52" s="6" t="s">
        <v>86</v>
      </c>
      <c r="C52" s="6" t="s">
        <v>12</v>
      </c>
      <c r="D52" s="6" t="s">
        <v>14</v>
      </c>
      <c r="E52" s="6">
        <v>1.3380000000000001</v>
      </c>
      <c r="F52" s="6"/>
      <c r="G52" s="6">
        <v>1.208</v>
      </c>
      <c r="H52" s="6"/>
      <c r="I52" s="6">
        <v>1.254</v>
      </c>
      <c r="J52" s="6">
        <v>3.8</v>
      </c>
      <c r="K52" s="7" t="str">
        <f t="shared" si="7"/>
        <v>Trevor Ricketts</v>
      </c>
      <c r="L52" s="7"/>
    </row>
    <row r="53" spans="1:12" x14ac:dyDescent="0.25">
      <c r="A53" s="6">
        <v>18</v>
      </c>
      <c r="B53" s="6" t="s">
        <v>76</v>
      </c>
      <c r="C53" s="6" t="s">
        <v>9</v>
      </c>
      <c r="D53" s="6" t="s">
        <v>21</v>
      </c>
      <c r="E53" s="6">
        <v>1.2769999999999999</v>
      </c>
      <c r="F53" s="6">
        <v>1.3080000000000001</v>
      </c>
      <c r="G53" s="6">
        <v>1.2210000000000001</v>
      </c>
      <c r="H53" s="6">
        <v>1.4279999999999999</v>
      </c>
      <c r="I53" s="6"/>
      <c r="J53" s="6">
        <v>3.806</v>
      </c>
      <c r="K53" s="7" t="str">
        <f t="shared" si="7"/>
        <v>Philip Kammer</v>
      </c>
      <c r="L53" s="7" t="s">
        <v>39</v>
      </c>
    </row>
    <row r="54" spans="1:12" x14ac:dyDescent="0.25">
      <c r="A54" s="6">
        <v>19</v>
      </c>
      <c r="B54" s="6" t="s">
        <v>79</v>
      </c>
      <c r="C54" s="6" t="s">
        <v>9</v>
      </c>
      <c r="D54" s="6" t="s">
        <v>14</v>
      </c>
      <c r="E54" s="6">
        <v>1.3080000000000001</v>
      </c>
      <c r="F54" s="6"/>
      <c r="G54" s="6">
        <v>1.2230000000000001</v>
      </c>
      <c r="H54" s="6"/>
      <c r="I54" s="6">
        <v>1.3460000000000001</v>
      </c>
      <c r="J54" s="6">
        <v>3.8770000000000002</v>
      </c>
      <c r="K54" s="7" t="str">
        <f t="shared" si="7"/>
        <v>Alec Erskine</v>
      </c>
      <c r="L54" s="7"/>
    </row>
    <row r="55" spans="1:12" x14ac:dyDescent="0.25">
      <c r="A55" s="6">
        <v>20</v>
      </c>
      <c r="B55" s="6" t="s">
        <v>87</v>
      </c>
      <c r="C55" s="6" t="s">
        <v>9</v>
      </c>
      <c r="D55" s="6" t="s">
        <v>7</v>
      </c>
      <c r="E55" s="6">
        <v>1.3540000000000001</v>
      </c>
      <c r="F55" s="6">
        <v>1.4590000000000001</v>
      </c>
      <c r="G55" s="6">
        <v>1.258</v>
      </c>
      <c r="H55" s="6"/>
      <c r="I55" s="6">
        <v>1.325</v>
      </c>
      <c r="J55" s="6">
        <v>3.9370000000000003</v>
      </c>
      <c r="K55" s="7" t="str">
        <f t="shared" si="7"/>
        <v>Scott Robb</v>
      </c>
      <c r="L55" s="7"/>
    </row>
    <row r="56" spans="1:12" x14ac:dyDescent="0.25">
      <c r="A56" s="6">
        <v>21</v>
      </c>
      <c r="B56" s="6" t="s">
        <v>132</v>
      </c>
      <c r="C56" s="6" t="s">
        <v>20</v>
      </c>
      <c r="D56" s="6" t="s">
        <v>21</v>
      </c>
      <c r="E56" s="6"/>
      <c r="F56" s="6">
        <v>1.387</v>
      </c>
      <c r="G56" s="6">
        <v>1.256</v>
      </c>
      <c r="H56" s="6">
        <v>1.5189999999999999</v>
      </c>
      <c r="I56" s="6">
        <v>1.363</v>
      </c>
      <c r="J56" s="6">
        <v>4.0060000000000002</v>
      </c>
      <c r="K56" s="7" t="str">
        <f t="shared" si="7"/>
        <v>David Duncan</v>
      </c>
      <c r="L56" s="7" t="s">
        <v>339</v>
      </c>
    </row>
    <row r="57" spans="1:12" x14ac:dyDescent="0.25">
      <c r="A57" s="6">
        <v>22</v>
      </c>
      <c r="B57" s="6" t="s">
        <v>134</v>
      </c>
      <c r="C57" s="6" t="s">
        <v>135</v>
      </c>
      <c r="D57" s="6" t="s">
        <v>14</v>
      </c>
      <c r="E57" s="6"/>
      <c r="F57" s="6">
        <v>1.4410000000000001</v>
      </c>
      <c r="G57" s="6">
        <v>1.325</v>
      </c>
      <c r="H57" s="6"/>
      <c r="I57" s="6">
        <v>1.391</v>
      </c>
      <c r="J57" s="6">
        <v>4.157</v>
      </c>
      <c r="K57" s="7" t="str">
        <f t="shared" si="7"/>
        <v>Graeme Lornie</v>
      </c>
      <c r="L57" s="7"/>
    </row>
    <row r="58" spans="1:12" x14ac:dyDescent="0.25">
      <c r="A58" s="6">
        <v>23</v>
      </c>
      <c r="B58" s="6" t="s">
        <v>92</v>
      </c>
      <c r="C58" s="6" t="s">
        <v>69</v>
      </c>
      <c r="D58" s="6" t="s">
        <v>15</v>
      </c>
      <c r="E58" s="6">
        <v>1.4119999999999999</v>
      </c>
      <c r="F58" s="6"/>
      <c r="G58" s="6">
        <v>1.333</v>
      </c>
      <c r="H58" s="6"/>
      <c r="I58" s="6">
        <v>1.43</v>
      </c>
      <c r="J58" s="6">
        <v>4.1749999999999998</v>
      </c>
      <c r="K58" s="7" t="str">
        <f t="shared" si="7"/>
        <v>Rachel Paterson</v>
      </c>
      <c r="L58" s="7" t="s">
        <v>338</v>
      </c>
    </row>
    <row r="59" spans="1:12" x14ac:dyDescent="0.25">
      <c r="A59" s="6">
        <v>24</v>
      </c>
      <c r="B59" s="6" t="s">
        <v>119</v>
      </c>
      <c r="C59" s="6" t="s">
        <v>103</v>
      </c>
      <c r="D59" s="6" t="s">
        <v>7</v>
      </c>
      <c r="E59" s="6"/>
      <c r="F59" s="6">
        <v>1.2629999999999999</v>
      </c>
      <c r="G59" s="6"/>
      <c r="H59" s="6">
        <v>1.6879999999999999</v>
      </c>
      <c r="I59" s="6">
        <v>1.3340000000000001</v>
      </c>
      <c r="J59" s="6">
        <v>4.2850000000000001</v>
      </c>
      <c r="K59" s="7" t="str">
        <f t="shared" si="7"/>
        <v>Joe Aitken</v>
      </c>
      <c r="L59" s="7"/>
    </row>
    <row r="60" spans="1:12" x14ac:dyDescent="0.25">
      <c r="A60" s="6">
        <v>25</v>
      </c>
      <c r="B60" s="6" t="s">
        <v>97</v>
      </c>
      <c r="C60" s="6" t="s">
        <v>185</v>
      </c>
      <c r="D60" s="6" t="s">
        <v>26</v>
      </c>
      <c r="E60" s="15">
        <f>VLOOKUP($B60,Pressendye!$D$2:$H$49,5,0)</f>
        <v>1.4550000000000001</v>
      </c>
      <c r="F60" s="15">
        <f>VLOOKUP($B60,Scolty!$D$2:$H$60,5,0)</f>
        <v>1.4844999999999999</v>
      </c>
      <c r="G60" s="15">
        <f>VLOOKUP($B60,'Hill of Fare'!$D$2:$H$51,5,0)</f>
        <v>1.381</v>
      </c>
      <c r="H60" s="15">
        <f>VLOOKUP($B60,'Mither Tap'!$D$2:$H$70,5,0)</f>
        <v>2.27633333333333</v>
      </c>
      <c r="I60" s="15"/>
      <c r="J60" s="15">
        <f>SUM(SMALL(E60:I60,1),SMALL(E60:I60,2),SMALL(E60:I60,3))</f>
        <v>4.3205</v>
      </c>
      <c r="K60" s="7" t="str">
        <f t="shared" si="7"/>
        <v>Clare Martin</v>
      </c>
      <c r="L60" s="7" t="s">
        <v>342</v>
      </c>
    </row>
    <row r="61" spans="1:12" x14ac:dyDescent="0.25">
      <c r="A61" s="6">
        <v>26</v>
      </c>
      <c r="B61" s="6" t="s">
        <v>129</v>
      </c>
      <c r="C61" s="6" t="s">
        <v>17</v>
      </c>
      <c r="D61" s="6" t="s">
        <v>11</v>
      </c>
      <c r="E61" s="6"/>
      <c r="F61" s="6">
        <v>1.377</v>
      </c>
      <c r="G61" s="6"/>
      <c r="H61" s="6">
        <v>1.651</v>
      </c>
      <c r="I61" s="6">
        <v>1.304</v>
      </c>
      <c r="J61" s="6">
        <v>4.3319999999999999</v>
      </c>
      <c r="K61" s="7" t="str">
        <f t="shared" si="7"/>
        <v>Keith Duncan</v>
      </c>
      <c r="L61" s="7"/>
    </row>
    <row r="62" spans="1:12" x14ac:dyDescent="0.25">
      <c r="A62" s="6">
        <v>27</v>
      </c>
      <c r="B62" s="6" t="s">
        <v>99</v>
      </c>
      <c r="C62" s="6" t="s">
        <v>8</v>
      </c>
      <c r="D62" s="6" t="s">
        <v>23</v>
      </c>
      <c r="E62" s="15">
        <f>VLOOKUP($B62,Pressendye!$D$2:$H$49,5,0)</f>
        <v>1.466</v>
      </c>
      <c r="F62" s="15">
        <f>VLOOKUP($B62,Scolty!$D$2:$H$60,5,0)</f>
        <v>1.5044999999999999</v>
      </c>
      <c r="G62" s="15">
        <f>VLOOKUP($B62,'Hill of Fare'!$D$2:$H$51,5,0)</f>
        <v>1.427</v>
      </c>
      <c r="H62" s="15"/>
      <c r="I62" s="15"/>
      <c r="J62" s="15">
        <f>SUM(SMALL(E62:I62,1),SMALL(E62:I62,2),SMALL(E62:I62,3))</f>
        <v>4.3975</v>
      </c>
      <c r="K62" s="7" t="str">
        <f t="shared" si="7"/>
        <v>Sue Taylor</v>
      </c>
      <c r="L62" s="7" t="s">
        <v>341</v>
      </c>
    </row>
    <row r="63" spans="1:12" x14ac:dyDescent="0.25">
      <c r="A63" s="6">
        <v>28</v>
      </c>
      <c r="B63" s="6" t="s">
        <v>183</v>
      </c>
      <c r="C63" s="6" t="s">
        <v>185</v>
      </c>
      <c r="D63" s="6" t="s">
        <v>26</v>
      </c>
      <c r="E63" s="15"/>
      <c r="F63" s="15"/>
      <c r="G63" s="15">
        <f>VLOOKUP($B63,'Hill of Fare'!$D$2:$H$51,5,0)</f>
        <v>1.411</v>
      </c>
      <c r="H63" s="15">
        <f>VLOOKUP($B63,'Mither Tap'!$D$2:$H$70,5,0)</f>
        <v>2.1403333333333299</v>
      </c>
      <c r="I63" s="15">
        <f>VLOOKUP($B63,'Cheyne Hill'!$D$2:$H$59,5,0)</f>
        <v>1.4630000000000001</v>
      </c>
      <c r="J63" s="15">
        <f>SUM(SMALL(E63:I63,1),SMALL(E63:I63,2),SMALL(E63:I63,3))</f>
        <v>5.0143333333333295</v>
      </c>
      <c r="K63" s="7" t="str">
        <f t="shared" si="7"/>
        <v>Jane Oliver</v>
      </c>
      <c r="L63" s="7" t="s">
        <v>343</v>
      </c>
    </row>
    <row r="64" spans="1:12" x14ac:dyDescent="0.25">
      <c r="A64" s="6">
        <v>29</v>
      </c>
      <c r="B64" s="6" t="s">
        <v>148</v>
      </c>
      <c r="C64" s="6" t="s">
        <v>269</v>
      </c>
      <c r="D64" s="6" t="s">
        <v>21</v>
      </c>
      <c r="E64" s="15"/>
      <c r="F64" s="15">
        <f>VLOOKUP($B64,Scolty!$D$2:$H$60,5,0)</f>
        <v>1.4964999999999999</v>
      </c>
      <c r="G64" s="15"/>
      <c r="H64" s="15">
        <f>VLOOKUP($B64,'Mither Tap'!$D$2:$H$70,5,0)</f>
        <v>2.34433333333333</v>
      </c>
      <c r="I64" s="15">
        <f>VLOOKUP($B64,'Cheyne Hill'!$D$2:$H$59,5,0)</f>
        <v>1.46</v>
      </c>
      <c r="J64" s="15">
        <f>SUM(SMALL(E64:I64,1),SMALL(E64:I64,2),SMALL(E64:I64,3))</f>
        <v>5.3008333333333297</v>
      </c>
      <c r="K64" s="7" t="str">
        <f t="shared" si="7"/>
        <v>John Elrick</v>
      </c>
      <c r="L64" s="7"/>
    </row>
  </sheetData>
  <sortState ref="B36:J64">
    <sortCondition ref="J36:J64"/>
  </sortState>
  <mergeCells count="3">
    <mergeCell ref="K35:L35"/>
    <mergeCell ref="B1:J1"/>
    <mergeCell ref="A34:L34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Pressendye</vt:lpstr>
      <vt:lpstr>Scolty</vt:lpstr>
      <vt:lpstr>Hill of Fare</vt:lpstr>
      <vt:lpstr>Mither Tap</vt:lpstr>
      <vt:lpstr>Cheyne Hill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2018-08-28T07:31:59Z</dcterms:modified>
</cp:coreProperties>
</file>