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drawings/drawing2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drawings/drawing3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drawings/drawing4.xml" ContentType="application/vnd.openxmlformats-officedocument.drawing+xml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4"/>
  </bookViews>
  <sheets>
    <sheet name="Pressendye" sheetId="1" r:id="rId1"/>
    <sheet name="Hill of Fare" sheetId="2" r:id="rId2"/>
    <sheet name="Mither Tap" sheetId="3" r:id="rId3"/>
    <sheet name="Cheyne Hill" sheetId="4" r:id="rId4"/>
    <sheet name="Summary" sheetId="6" r:id="rId5"/>
  </sheets>
  <calcPr calcId="152511"/>
</workbook>
</file>

<file path=xl/calcChain.xml><?xml version="1.0" encoding="utf-8"?>
<calcChain xmlns="http://schemas.openxmlformats.org/spreadsheetml/2006/main">
  <c r="K58" i="4" l="1"/>
  <c r="L58" i="4"/>
  <c r="O58" i="4" s="1"/>
  <c r="P58" i="4" s="1"/>
  <c r="M58" i="4"/>
  <c r="N58" i="4"/>
  <c r="K59" i="4"/>
  <c r="L59" i="4"/>
  <c r="O59" i="4" s="1"/>
  <c r="P59" i="4" s="1"/>
  <c r="M59" i="4"/>
  <c r="N59" i="4"/>
  <c r="K60" i="4"/>
  <c r="L60" i="4"/>
  <c r="M60" i="4"/>
  <c r="N60" i="4"/>
  <c r="K61" i="4"/>
  <c r="L61" i="4"/>
  <c r="O61" i="4" s="1"/>
  <c r="P61" i="4" s="1"/>
  <c r="M61" i="4"/>
  <c r="N61" i="4"/>
  <c r="K62" i="4"/>
  <c r="L62" i="4"/>
  <c r="O62" i="4" s="1"/>
  <c r="P62" i="4" s="1"/>
  <c r="M62" i="4"/>
  <c r="N62" i="4"/>
  <c r="K63" i="4"/>
  <c r="L63" i="4"/>
  <c r="O63" i="4" s="1"/>
  <c r="P63" i="4" s="1"/>
  <c r="M63" i="4"/>
  <c r="N63" i="4"/>
  <c r="K64" i="4"/>
  <c r="L64" i="4"/>
  <c r="M64" i="4"/>
  <c r="N64" i="4"/>
  <c r="K65" i="4"/>
  <c r="L65" i="4"/>
  <c r="O65" i="4" s="1"/>
  <c r="P65" i="4" s="1"/>
  <c r="M65" i="4"/>
  <c r="N65" i="4"/>
  <c r="K66" i="4"/>
  <c r="L66" i="4"/>
  <c r="O66" i="4" s="1"/>
  <c r="P66" i="4" s="1"/>
  <c r="M66" i="4"/>
  <c r="N66" i="4"/>
  <c r="K67" i="4"/>
  <c r="L67" i="4"/>
  <c r="O67" i="4" s="1"/>
  <c r="P67" i="4" s="1"/>
  <c r="M67" i="4"/>
  <c r="N67" i="4"/>
  <c r="K68" i="4"/>
  <c r="L68" i="4"/>
  <c r="M68" i="4"/>
  <c r="N68" i="4"/>
  <c r="K69" i="4"/>
  <c r="L69" i="4"/>
  <c r="O69" i="4" s="1"/>
  <c r="P69" i="4" s="1"/>
  <c r="M69" i="4"/>
  <c r="N69" i="4"/>
  <c r="K70" i="4"/>
  <c r="L70" i="4"/>
  <c r="O70" i="4" s="1"/>
  <c r="P70" i="4" s="1"/>
  <c r="M70" i="4"/>
  <c r="N70" i="4"/>
  <c r="K71" i="4"/>
  <c r="L71" i="4"/>
  <c r="O71" i="4" s="1"/>
  <c r="P71" i="4" s="1"/>
  <c r="M71" i="4"/>
  <c r="N71" i="4"/>
  <c r="K72" i="4"/>
  <c r="L72" i="4"/>
  <c r="O72" i="4" s="1"/>
  <c r="P72" i="4" s="1"/>
  <c r="M72" i="4"/>
  <c r="N72" i="4"/>
  <c r="K73" i="4"/>
  <c r="L73" i="4"/>
  <c r="M73" i="4"/>
  <c r="N73" i="4"/>
  <c r="K74" i="4"/>
  <c r="L74" i="4"/>
  <c r="M74" i="4"/>
  <c r="N74" i="4"/>
  <c r="K75" i="4"/>
  <c r="L75" i="4"/>
  <c r="M75" i="4"/>
  <c r="N75" i="4"/>
  <c r="K76" i="4"/>
  <c r="L76" i="4"/>
  <c r="M76" i="4"/>
  <c r="N76" i="4"/>
  <c r="O76" i="4"/>
  <c r="P76" i="4" s="1"/>
  <c r="K77" i="4"/>
  <c r="L77" i="4"/>
  <c r="M77" i="4"/>
  <c r="N77" i="4"/>
  <c r="K78" i="4"/>
  <c r="L78" i="4"/>
  <c r="M78" i="4"/>
  <c r="N78" i="4"/>
  <c r="K79" i="4"/>
  <c r="L79" i="4"/>
  <c r="M79" i="4"/>
  <c r="N79" i="4"/>
  <c r="K80" i="4"/>
  <c r="L80" i="4"/>
  <c r="O80" i="4" s="1"/>
  <c r="P80" i="4" s="1"/>
  <c r="M80" i="4"/>
  <c r="N80" i="4"/>
  <c r="K42" i="4"/>
  <c r="L42" i="4"/>
  <c r="M42" i="4"/>
  <c r="N42" i="4"/>
  <c r="K43" i="4"/>
  <c r="L43" i="4"/>
  <c r="M43" i="4"/>
  <c r="N43" i="4"/>
  <c r="K44" i="4"/>
  <c r="L44" i="4"/>
  <c r="M44" i="4"/>
  <c r="N44" i="4"/>
  <c r="K45" i="4"/>
  <c r="L45" i="4"/>
  <c r="M45" i="4"/>
  <c r="O45" i="4" s="1"/>
  <c r="P45" i="4" s="1"/>
  <c r="N45" i="4"/>
  <c r="K46" i="4"/>
  <c r="L46" i="4"/>
  <c r="M46" i="4"/>
  <c r="N46" i="4"/>
  <c r="K47" i="4"/>
  <c r="L47" i="4"/>
  <c r="M47" i="4"/>
  <c r="N47" i="4"/>
  <c r="K48" i="4"/>
  <c r="L48" i="4"/>
  <c r="M48" i="4"/>
  <c r="N48" i="4"/>
  <c r="K49" i="4"/>
  <c r="L49" i="4"/>
  <c r="M49" i="4"/>
  <c r="O49" i="4" s="1"/>
  <c r="P49" i="4" s="1"/>
  <c r="N49" i="4"/>
  <c r="K50" i="4"/>
  <c r="L50" i="4"/>
  <c r="M50" i="4"/>
  <c r="N50" i="4"/>
  <c r="K51" i="4"/>
  <c r="L51" i="4"/>
  <c r="M51" i="4"/>
  <c r="N51" i="4"/>
  <c r="K52" i="4"/>
  <c r="L52" i="4"/>
  <c r="M52" i="4"/>
  <c r="N52" i="4"/>
  <c r="K53" i="4"/>
  <c r="L53" i="4"/>
  <c r="M53" i="4"/>
  <c r="O53" i="4" s="1"/>
  <c r="P53" i="4" s="1"/>
  <c r="N53" i="4"/>
  <c r="K54" i="4"/>
  <c r="L54" i="4"/>
  <c r="M54" i="4"/>
  <c r="N54" i="4"/>
  <c r="K55" i="4"/>
  <c r="L55" i="4"/>
  <c r="M55" i="4"/>
  <c r="N55" i="4"/>
  <c r="K56" i="4"/>
  <c r="L56" i="4"/>
  <c r="O56" i="4" s="1"/>
  <c r="P56" i="4" s="1"/>
  <c r="M56" i="4"/>
  <c r="N56" i="4"/>
  <c r="K57" i="4"/>
  <c r="L57" i="4"/>
  <c r="M57" i="4"/>
  <c r="N57" i="4"/>
  <c r="E12" i="6"/>
  <c r="E4" i="6"/>
  <c r="E5" i="6"/>
  <c r="E6" i="6"/>
  <c r="E7" i="6"/>
  <c r="E8" i="6"/>
  <c r="E9" i="6"/>
  <c r="E10" i="6"/>
  <c r="J20" i="6"/>
  <c r="J21" i="6"/>
  <c r="J22" i="6"/>
  <c r="J23" i="6"/>
  <c r="J24" i="6"/>
  <c r="J25" i="6"/>
  <c r="J26" i="6"/>
  <c r="J27" i="6"/>
  <c r="J28" i="6"/>
  <c r="J29" i="6"/>
  <c r="J30" i="6"/>
  <c r="J31" i="6"/>
  <c r="J19" i="6"/>
  <c r="H4" i="6"/>
  <c r="F4" i="6"/>
  <c r="H3" i="6"/>
  <c r="G3" i="6"/>
  <c r="F3" i="6"/>
  <c r="E3" i="6"/>
  <c r="H15" i="6"/>
  <c r="G15" i="6"/>
  <c r="F15" i="6"/>
  <c r="H14" i="6"/>
  <c r="G14" i="6"/>
  <c r="F14" i="6"/>
  <c r="K58" i="2"/>
  <c r="O58" i="2" s="1"/>
  <c r="P58" i="2" s="1"/>
  <c r="L58" i="2"/>
  <c r="M58" i="2"/>
  <c r="N58" i="2"/>
  <c r="K59" i="2"/>
  <c r="L59" i="2"/>
  <c r="O59" i="2" s="1"/>
  <c r="P59" i="2" s="1"/>
  <c r="M59" i="2"/>
  <c r="N59" i="2"/>
  <c r="K60" i="2"/>
  <c r="O60" i="2" s="1"/>
  <c r="P60" i="2" s="1"/>
  <c r="L60" i="2"/>
  <c r="M60" i="2"/>
  <c r="N60" i="2"/>
  <c r="K61" i="2"/>
  <c r="L61" i="2"/>
  <c r="O61" i="2" s="1"/>
  <c r="P61" i="2" s="1"/>
  <c r="M61" i="2"/>
  <c r="N61" i="2"/>
  <c r="K62" i="2"/>
  <c r="L62" i="2"/>
  <c r="O62" i="2" s="1"/>
  <c r="P62" i="2" s="1"/>
  <c r="M62" i="2"/>
  <c r="N62" i="2"/>
  <c r="K63" i="2"/>
  <c r="O63" i="2" s="1"/>
  <c r="P63" i="2" s="1"/>
  <c r="L63" i="2"/>
  <c r="M63" i="2"/>
  <c r="N63" i="2"/>
  <c r="K64" i="2"/>
  <c r="O64" i="2" s="1"/>
  <c r="P64" i="2" s="1"/>
  <c r="L64" i="2"/>
  <c r="M64" i="2"/>
  <c r="N64" i="2"/>
  <c r="K65" i="2"/>
  <c r="O65" i="2" s="1"/>
  <c r="P65" i="2" s="1"/>
  <c r="L65" i="2"/>
  <c r="M65" i="2"/>
  <c r="N65" i="2"/>
  <c r="K66" i="2"/>
  <c r="O66" i="2" s="1"/>
  <c r="P66" i="2" s="1"/>
  <c r="L66" i="2"/>
  <c r="M66" i="2"/>
  <c r="N66" i="2"/>
  <c r="K67" i="2"/>
  <c r="O67" i="2" s="1"/>
  <c r="P67" i="2" s="1"/>
  <c r="L67" i="2"/>
  <c r="M67" i="2"/>
  <c r="N67" i="2"/>
  <c r="K68" i="2"/>
  <c r="O68" i="2" s="1"/>
  <c r="P68" i="2" s="1"/>
  <c r="L68" i="2"/>
  <c r="M68" i="2"/>
  <c r="N68" i="2"/>
  <c r="K69" i="2"/>
  <c r="O69" i="2" s="1"/>
  <c r="P69" i="2" s="1"/>
  <c r="L69" i="2"/>
  <c r="M69" i="2"/>
  <c r="N69" i="2"/>
  <c r="K70" i="2"/>
  <c r="O70" i="2" s="1"/>
  <c r="P70" i="2" s="1"/>
  <c r="L70" i="2"/>
  <c r="M70" i="2"/>
  <c r="N70" i="2"/>
  <c r="K71" i="2"/>
  <c r="O71" i="2" s="1"/>
  <c r="P71" i="2" s="1"/>
  <c r="L71" i="2"/>
  <c r="M71" i="2"/>
  <c r="N71" i="2"/>
  <c r="K72" i="2"/>
  <c r="O72" i="2" s="1"/>
  <c r="P72" i="2" s="1"/>
  <c r="L72" i="2"/>
  <c r="M72" i="2"/>
  <c r="N72" i="2"/>
  <c r="H13" i="6"/>
  <c r="G13" i="6"/>
  <c r="F13" i="6"/>
  <c r="H12" i="6"/>
  <c r="G12" i="6"/>
  <c r="H11" i="6"/>
  <c r="G11" i="6"/>
  <c r="F11" i="6"/>
  <c r="K3" i="4"/>
  <c r="K4" i="4"/>
  <c r="O4" i="4" s="1"/>
  <c r="P4" i="4" s="1"/>
  <c r="K5" i="4"/>
  <c r="O5" i="4" s="1"/>
  <c r="P5" i="4" s="1"/>
  <c r="K6" i="4"/>
  <c r="K7" i="4"/>
  <c r="K8" i="4"/>
  <c r="O8" i="4" s="1"/>
  <c r="P8" i="4" s="1"/>
  <c r="K9" i="4"/>
  <c r="O9" i="4" s="1"/>
  <c r="P9" i="4" s="1"/>
  <c r="K10" i="4"/>
  <c r="K11" i="4"/>
  <c r="K12" i="4"/>
  <c r="O12" i="4" s="1"/>
  <c r="P12" i="4" s="1"/>
  <c r="K13" i="4"/>
  <c r="O13" i="4" s="1"/>
  <c r="P13" i="4" s="1"/>
  <c r="K14" i="4"/>
  <c r="K15" i="4"/>
  <c r="K16" i="4"/>
  <c r="O16" i="4" s="1"/>
  <c r="P16" i="4" s="1"/>
  <c r="K17" i="4"/>
  <c r="O17" i="4" s="1"/>
  <c r="P17" i="4" s="1"/>
  <c r="K18" i="4"/>
  <c r="K19" i="4"/>
  <c r="K20" i="4"/>
  <c r="O20" i="4" s="1"/>
  <c r="P20" i="4" s="1"/>
  <c r="K21" i="4"/>
  <c r="O21" i="4" s="1"/>
  <c r="P21" i="4" s="1"/>
  <c r="K22" i="4"/>
  <c r="K23" i="4"/>
  <c r="K24" i="4"/>
  <c r="O24" i="4" s="1"/>
  <c r="P24" i="4" s="1"/>
  <c r="K25" i="4"/>
  <c r="O25" i="4" s="1"/>
  <c r="P25" i="4" s="1"/>
  <c r="K26" i="4"/>
  <c r="K27" i="4"/>
  <c r="K28" i="4"/>
  <c r="O28" i="4" s="1"/>
  <c r="P28" i="4" s="1"/>
  <c r="K29" i="4"/>
  <c r="O29" i="4" s="1"/>
  <c r="P29" i="4" s="1"/>
  <c r="K30" i="4"/>
  <c r="K31" i="4"/>
  <c r="K32" i="4"/>
  <c r="O32" i="4" s="1"/>
  <c r="P32" i="4" s="1"/>
  <c r="K33" i="4"/>
  <c r="O33" i="4" s="1"/>
  <c r="P33" i="4" s="1"/>
  <c r="K34" i="4"/>
  <c r="K35" i="4"/>
  <c r="K36" i="4"/>
  <c r="O36" i="4" s="1"/>
  <c r="P36" i="4" s="1"/>
  <c r="K37" i="4"/>
  <c r="O37" i="4" s="1"/>
  <c r="P37" i="4" s="1"/>
  <c r="K38" i="4"/>
  <c r="K39" i="4"/>
  <c r="K40" i="4"/>
  <c r="O40" i="4" s="1"/>
  <c r="P40" i="4" s="1"/>
  <c r="K41" i="4"/>
  <c r="O41" i="4" s="1"/>
  <c r="P41" i="4" s="1"/>
  <c r="K2" i="4"/>
  <c r="O2" i="4" s="1"/>
  <c r="P2" i="4" s="1"/>
  <c r="K3" i="3"/>
  <c r="O3" i="3" s="1"/>
  <c r="P3" i="3" s="1"/>
  <c r="K4" i="3"/>
  <c r="O4" i="3" s="1"/>
  <c r="P4" i="3" s="1"/>
  <c r="K5" i="3"/>
  <c r="K6" i="3"/>
  <c r="O6" i="3" s="1"/>
  <c r="P6" i="3" s="1"/>
  <c r="K7" i="3"/>
  <c r="O7" i="3" s="1"/>
  <c r="P7" i="3" s="1"/>
  <c r="K8" i="3"/>
  <c r="K9" i="3"/>
  <c r="O9" i="3" s="1"/>
  <c r="P9" i="3" s="1"/>
  <c r="K10" i="3"/>
  <c r="O10" i="3" s="1"/>
  <c r="P10" i="3" s="1"/>
  <c r="K11" i="3"/>
  <c r="O11" i="3" s="1"/>
  <c r="P11" i="3" s="1"/>
  <c r="K12" i="3"/>
  <c r="O12" i="3" s="1"/>
  <c r="P12" i="3" s="1"/>
  <c r="K13" i="3"/>
  <c r="K14" i="3"/>
  <c r="K15" i="3"/>
  <c r="O15" i="3" s="1"/>
  <c r="P15" i="3" s="1"/>
  <c r="K16" i="3"/>
  <c r="K17" i="3"/>
  <c r="O17" i="3" s="1"/>
  <c r="P17" i="3" s="1"/>
  <c r="K18" i="3"/>
  <c r="O18" i="3" s="1"/>
  <c r="P18" i="3" s="1"/>
  <c r="K19" i="3"/>
  <c r="K20" i="3"/>
  <c r="O20" i="3" s="1"/>
  <c r="P20" i="3" s="1"/>
  <c r="K21" i="3"/>
  <c r="K22" i="3"/>
  <c r="K23" i="3"/>
  <c r="O23" i="3" s="1"/>
  <c r="P23" i="3" s="1"/>
  <c r="K24" i="3"/>
  <c r="K25" i="3"/>
  <c r="O25" i="3" s="1"/>
  <c r="P25" i="3" s="1"/>
  <c r="K26" i="3"/>
  <c r="O26" i="3" s="1"/>
  <c r="P26" i="3" s="1"/>
  <c r="K27" i="3"/>
  <c r="K28" i="3"/>
  <c r="O28" i="3" s="1"/>
  <c r="P28" i="3" s="1"/>
  <c r="K29" i="3"/>
  <c r="K30" i="3"/>
  <c r="K31" i="3"/>
  <c r="O31" i="3" s="1"/>
  <c r="P31" i="3" s="1"/>
  <c r="K32" i="3"/>
  <c r="K33" i="3"/>
  <c r="O33" i="3" s="1"/>
  <c r="P33" i="3" s="1"/>
  <c r="K34" i="3"/>
  <c r="O34" i="3" s="1"/>
  <c r="P34" i="3" s="1"/>
  <c r="K35" i="3"/>
  <c r="K36" i="3"/>
  <c r="O36" i="3" s="1"/>
  <c r="P36" i="3" s="1"/>
  <c r="K37" i="3"/>
  <c r="K38" i="3"/>
  <c r="K39" i="3"/>
  <c r="O39" i="3" s="1"/>
  <c r="P39" i="3" s="1"/>
  <c r="K40" i="3"/>
  <c r="K41" i="3"/>
  <c r="O41" i="3" s="1"/>
  <c r="P41" i="3" s="1"/>
  <c r="K42" i="3"/>
  <c r="O42" i="3" s="1"/>
  <c r="P42" i="3" s="1"/>
  <c r="K43" i="3"/>
  <c r="K44" i="3"/>
  <c r="O44" i="3" s="1"/>
  <c r="P44" i="3" s="1"/>
  <c r="K45" i="3"/>
  <c r="K46" i="3"/>
  <c r="K47" i="3"/>
  <c r="O47" i="3" s="1"/>
  <c r="P47" i="3" s="1"/>
  <c r="K48" i="3"/>
  <c r="K49" i="3"/>
  <c r="O49" i="3" s="1"/>
  <c r="P49" i="3" s="1"/>
  <c r="K50" i="3"/>
  <c r="O50" i="3" s="1"/>
  <c r="P50" i="3" s="1"/>
  <c r="K51" i="3"/>
  <c r="K52" i="3"/>
  <c r="O52" i="3" s="1"/>
  <c r="P52" i="3" s="1"/>
  <c r="K53" i="3"/>
  <c r="K54" i="3"/>
  <c r="K2" i="3"/>
  <c r="O2" i="3" s="1"/>
  <c r="P2" i="3" s="1"/>
  <c r="K3" i="2"/>
  <c r="O3" i="2" s="1"/>
  <c r="P3" i="2" s="1"/>
  <c r="K4" i="2"/>
  <c r="O4" i="2" s="1"/>
  <c r="P4" i="2" s="1"/>
  <c r="K5" i="2"/>
  <c r="O5" i="2" s="1"/>
  <c r="P5" i="2" s="1"/>
  <c r="K6" i="2"/>
  <c r="O6" i="2" s="1"/>
  <c r="P6" i="2" s="1"/>
  <c r="K7" i="2"/>
  <c r="K8" i="2"/>
  <c r="O8" i="2" s="1"/>
  <c r="P8" i="2" s="1"/>
  <c r="K9" i="2"/>
  <c r="O9" i="2" s="1"/>
  <c r="P9" i="2" s="1"/>
  <c r="K10" i="2"/>
  <c r="K11" i="2"/>
  <c r="O11" i="2" s="1"/>
  <c r="P11" i="2" s="1"/>
  <c r="K12" i="2"/>
  <c r="O12" i="2" s="1"/>
  <c r="P12" i="2" s="1"/>
  <c r="K13" i="2"/>
  <c r="O13" i="2" s="1"/>
  <c r="P13" i="2" s="1"/>
  <c r="K14" i="2"/>
  <c r="O14" i="2" s="1"/>
  <c r="P14" i="2" s="1"/>
  <c r="K15" i="2"/>
  <c r="K16" i="2"/>
  <c r="O16" i="2" s="1"/>
  <c r="P16" i="2" s="1"/>
  <c r="K17" i="2"/>
  <c r="O17" i="2" s="1"/>
  <c r="P17" i="2" s="1"/>
  <c r="K18" i="2"/>
  <c r="K19" i="2"/>
  <c r="O19" i="2" s="1"/>
  <c r="P19" i="2" s="1"/>
  <c r="K20" i="2"/>
  <c r="O20" i="2" s="1"/>
  <c r="P20" i="2" s="1"/>
  <c r="K21" i="2"/>
  <c r="O21" i="2" s="1"/>
  <c r="P21" i="2" s="1"/>
  <c r="K22" i="2"/>
  <c r="O22" i="2" s="1"/>
  <c r="P22" i="2" s="1"/>
  <c r="K23" i="2"/>
  <c r="K24" i="2"/>
  <c r="O24" i="2" s="1"/>
  <c r="P24" i="2" s="1"/>
  <c r="K25" i="2"/>
  <c r="O25" i="2" s="1"/>
  <c r="P25" i="2" s="1"/>
  <c r="K26" i="2"/>
  <c r="K27" i="2"/>
  <c r="O27" i="2" s="1"/>
  <c r="P27" i="2" s="1"/>
  <c r="K28" i="2"/>
  <c r="O28" i="2" s="1"/>
  <c r="P28" i="2" s="1"/>
  <c r="K29" i="2"/>
  <c r="O29" i="2" s="1"/>
  <c r="P29" i="2" s="1"/>
  <c r="K30" i="2"/>
  <c r="O30" i="2" s="1"/>
  <c r="P30" i="2" s="1"/>
  <c r="K31" i="2"/>
  <c r="K32" i="2"/>
  <c r="O32" i="2" s="1"/>
  <c r="P32" i="2" s="1"/>
  <c r="K33" i="2"/>
  <c r="O33" i="2" s="1"/>
  <c r="P33" i="2" s="1"/>
  <c r="K34" i="2"/>
  <c r="K35" i="2"/>
  <c r="O35" i="2" s="1"/>
  <c r="P35" i="2" s="1"/>
  <c r="K36" i="2"/>
  <c r="O36" i="2" s="1"/>
  <c r="P36" i="2" s="1"/>
  <c r="K37" i="2"/>
  <c r="O37" i="2" s="1"/>
  <c r="P37" i="2" s="1"/>
  <c r="K38" i="2"/>
  <c r="O38" i="2" s="1"/>
  <c r="P38" i="2" s="1"/>
  <c r="K39" i="2"/>
  <c r="K40" i="2"/>
  <c r="O40" i="2" s="1"/>
  <c r="P40" i="2" s="1"/>
  <c r="K41" i="2"/>
  <c r="O41" i="2" s="1"/>
  <c r="P41" i="2" s="1"/>
  <c r="K42" i="2"/>
  <c r="K43" i="2"/>
  <c r="O43" i="2" s="1"/>
  <c r="P43" i="2" s="1"/>
  <c r="K44" i="2"/>
  <c r="O44" i="2" s="1"/>
  <c r="P44" i="2" s="1"/>
  <c r="K45" i="2"/>
  <c r="O45" i="2" s="1"/>
  <c r="P45" i="2" s="1"/>
  <c r="K46" i="2"/>
  <c r="O46" i="2" s="1"/>
  <c r="P46" i="2" s="1"/>
  <c r="K47" i="2"/>
  <c r="K48" i="2"/>
  <c r="O48" i="2" s="1"/>
  <c r="P48" i="2" s="1"/>
  <c r="K49" i="2"/>
  <c r="O49" i="2" s="1"/>
  <c r="P49" i="2" s="1"/>
  <c r="K50" i="2"/>
  <c r="K51" i="2"/>
  <c r="O51" i="2" s="1"/>
  <c r="P51" i="2" s="1"/>
  <c r="K52" i="2"/>
  <c r="O52" i="2" s="1"/>
  <c r="P52" i="2" s="1"/>
  <c r="K53" i="2"/>
  <c r="O53" i="2" s="1"/>
  <c r="P53" i="2" s="1"/>
  <c r="K54" i="2"/>
  <c r="O54" i="2" s="1"/>
  <c r="P54" i="2" s="1"/>
  <c r="K55" i="2"/>
  <c r="K56" i="2"/>
  <c r="O56" i="2" s="1"/>
  <c r="P56" i="2" s="1"/>
  <c r="K57" i="2"/>
  <c r="K2" i="2"/>
  <c r="K3" i="1"/>
  <c r="O3" i="1" s="1"/>
  <c r="P3" i="1" s="1"/>
  <c r="K4" i="1"/>
  <c r="O4" i="1" s="1"/>
  <c r="P4" i="1" s="1"/>
  <c r="K5" i="1"/>
  <c r="O5" i="1" s="1"/>
  <c r="P5" i="1" s="1"/>
  <c r="K6" i="1"/>
  <c r="O6" i="1" s="1"/>
  <c r="P6" i="1" s="1"/>
  <c r="K7" i="1"/>
  <c r="O7" i="1" s="1"/>
  <c r="P7" i="1" s="1"/>
  <c r="K8" i="1"/>
  <c r="O8" i="1" s="1"/>
  <c r="P8" i="1" s="1"/>
  <c r="K9" i="1"/>
  <c r="O9" i="1" s="1"/>
  <c r="P9" i="1" s="1"/>
  <c r="K10" i="1"/>
  <c r="O10" i="1" s="1"/>
  <c r="P10" i="1" s="1"/>
  <c r="K11" i="1"/>
  <c r="O11" i="1" s="1"/>
  <c r="P11" i="1" s="1"/>
  <c r="K12" i="1"/>
  <c r="O12" i="1" s="1"/>
  <c r="P12" i="1" s="1"/>
  <c r="K13" i="1"/>
  <c r="O13" i="1" s="1"/>
  <c r="P13" i="1" s="1"/>
  <c r="K14" i="1"/>
  <c r="O14" i="1" s="1"/>
  <c r="P14" i="1" s="1"/>
  <c r="K15" i="1"/>
  <c r="O15" i="1" s="1"/>
  <c r="P15" i="1" s="1"/>
  <c r="K16" i="1"/>
  <c r="O16" i="1" s="1"/>
  <c r="P16" i="1" s="1"/>
  <c r="K17" i="1"/>
  <c r="O17" i="1" s="1"/>
  <c r="P17" i="1" s="1"/>
  <c r="K18" i="1"/>
  <c r="O18" i="1" s="1"/>
  <c r="P18" i="1" s="1"/>
  <c r="K19" i="1"/>
  <c r="O19" i="1" s="1"/>
  <c r="P19" i="1" s="1"/>
  <c r="K20" i="1"/>
  <c r="O20" i="1" s="1"/>
  <c r="P20" i="1" s="1"/>
  <c r="K21" i="1"/>
  <c r="O21" i="1" s="1"/>
  <c r="P21" i="1" s="1"/>
  <c r="K22" i="1"/>
  <c r="O22" i="1" s="1"/>
  <c r="P22" i="1" s="1"/>
  <c r="K23" i="1"/>
  <c r="O23" i="1" s="1"/>
  <c r="P23" i="1" s="1"/>
  <c r="K24" i="1"/>
  <c r="O24" i="1" s="1"/>
  <c r="P24" i="1" s="1"/>
  <c r="K25" i="1"/>
  <c r="O25" i="1" s="1"/>
  <c r="P25" i="1" s="1"/>
  <c r="K26" i="1"/>
  <c r="O26" i="1" s="1"/>
  <c r="P26" i="1" s="1"/>
  <c r="K27" i="1"/>
  <c r="O27" i="1" s="1"/>
  <c r="P27" i="1" s="1"/>
  <c r="K28" i="1"/>
  <c r="O28" i="1" s="1"/>
  <c r="P28" i="1" s="1"/>
  <c r="K29" i="1"/>
  <c r="O29" i="1" s="1"/>
  <c r="P29" i="1" s="1"/>
  <c r="K30" i="1"/>
  <c r="O30" i="1" s="1"/>
  <c r="P30" i="1" s="1"/>
  <c r="K31" i="1"/>
  <c r="O31" i="1" s="1"/>
  <c r="P31" i="1" s="1"/>
  <c r="K32" i="1"/>
  <c r="O32" i="1" s="1"/>
  <c r="P32" i="1" s="1"/>
  <c r="K33" i="1"/>
  <c r="O33" i="1" s="1"/>
  <c r="P33" i="1" s="1"/>
  <c r="K34" i="1"/>
  <c r="O34" i="1" s="1"/>
  <c r="P34" i="1" s="1"/>
  <c r="K35" i="1"/>
  <c r="O35" i="1" s="1"/>
  <c r="P35" i="1" s="1"/>
  <c r="K36" i="1"/>
  <c r="O36" i="1" s="1"/>
  <c r="P36" i="1" s="1"/>
  <c r="K37" i="1"/>
  <c r="O37" i="1" s="1"/>
  <c r="P37" i="1" s="1"/>
  <c r="K38" i="1"/>
  <c r="O38" i="1" s="1"/>
  <c r="P38" i="1" s="1"/>
  <c r="K39" i="1"/>
  <c r="O39" i="1" s="1"/>
  <c r="P39" i="1" s="1"/>
  <c r="K40" i="1"/>
  <c r="O40" i="1" s="1"/>
  <c r="P40" i="1" s="1"/>
  <c r="K41" i="1"/>
  <c r="O41" i="1" s="1"/>
  <c r="P41" i="1" s="1"/>
  <c r="K42" i="1"/>
  <c r="O42" i="1" s="1"/>
  <c r="P42" i="1" s="1"/>
  <c r="K43" i="1"/>
  <c r="O43" i="1" s="1"/>
  <c r="P43" i="1" s="1"/>
  <c r="K44" i="1"/>
  <c r="O44" i="1" s="1"/>
  <c r="P44" i="1" s="1"/>
  <c r="K45" i="1"/>
  <c r="O45" i="1" s="1"/>
  <c r="P45" i="1" s="1"/>
  <c r="K46" i="1"/>
  <c r="O46" i="1" s="1"/>
  <c r="P46" i="1" s="1"/>
  <c r="K47" i="1"/>
  <c r="O47" i="1" s="1"/>
  <c r="P47" i="1" s="1"/>
  <c r="K48" i="1"/>
  <c r="O48" i="1" s="1"/>
  <c r="P48" i="1" s="1"/>
  <c r="K49" i="1"/>
  <c r="O49" i="1" s="1"/>
  <c r="P49" i="1" s="1"/>
  <c r="K50" i="1"/>
  <c r="O50" i="1" s="1"/>
  <c r="P50" i="1" s="1"/>
  <c r="K51" i="1"/>
  <c r="O51" i="1" s="1"/>
  <c r="P51" i="1" s="1"/>
  <c r="K52" i="1"/>
  <c r="O52" i="1" s="1"/>
  <c r="P52" i="1" s="1"/>
  <c r="K53" i="1"/>
  <c r="O53" i="1" s="1"/>
  <c r="P53" i="1" s="1"/>
  <c r="K54" i="1"/>
  <c r="O54" i="1" s="1"/>
  <c r="P54" i="1" s="1"/>
  <c r="K55" i="1"/>
  <c r="O55" i="1" s="1"/>
  <c r="P55" i="1" s="1"/>
  <c r="K56" i="1"/>
  <c r="O56" i="1" s="1"/>
  <c r="P56" i="1" s="1"/>
  <c r="K57" i="1"/>
  <c r="O57" i="1" s="1"/>
  <c r="P57" i="1" s="1"/>
  <c r="K2" i="1"/>
  <c r="O2" i="1" s="1"/>
  <c r="P2" i="1" s="1"/>
  <c r="H10" i="6"/>
  <c r="G10" i="6"/>
  <c r="F10" i="6"/>
  <c r="H9" i="6"/>
  <c r="G9" i="6"/>
  <c r="F9" i="6"/>
  <c r="H8" i="6"/>
  <c r="G8" i="6"/>
  <c r="F8" i="6"/>
  <c r="H7" i="6"/>
  <c r="G7" i="6"/>
  <c r="F7" i="6"/>
  <c r="H6" i="6"/>
  <c r="G6" i="6"/>
  <c r="F6" i="6"/>
  <c r="H5" i="6"/>
  <c r="G5" i="6"/>
  <c r="F5" i="6"/>
  <c r="N41" i="4"/>
  <c r="M41" i="4"/>
  <c r="L41" i="4"/>
  <c r="N40" i="4"/>
  <c r="M40" i="4"/>
  <c r="L40" i="4"/>
  <c r="N39" i="4"/>
  <c r="M39" i="4"/>
  <c r="L39" i="4"/>
  <c r="N38" i="4"/>
  <c r="M38" i="4"/>
  <c r="L38" i="4"/>
  <c r="N37" i="4"/>
  <c r="M37" i="4"/>
  <c r="L37" i="4"/>
  <c r="N36" i="4"/>
  <c r="M36" i="4"/>
  <c r="L36" i="4"/>
  <c r="N35" i="4"/>
  <c r="M35" i="4"/>
  <c r="L35" i="4"/>
  <c r="N34" i="4"/>
  <c r="M34" i="4"/>
  <c r="L34" i="4"/>
  <c r="N33" i="4"/>
  <c r="M33" i="4"/>
  <c r="L33" i="4"/>
  <c r="N32" i="4"/>
  <c r="M32" i="4"/>
  <c r="L32" i="4"/>
  <c r="N31" i="4"/>
  <c r="M31" i="4"/>
  <c r="L31" i="4"/>
  <c r="N30" i="4"/>
  <c r="M30" i="4"/>
  <c r="L30" i="4"/>
  <c r="N29" i="4"/>
  <c r="M29" i="4"/>
  <c r="L29" i="4"/>
  <c r="N28" i="4"/>
  <c r="M28" i="4"/>
  <c r="L28" i="4"/>
  <c r="N27" i="4"/>
  <c r="M27" i="4"/>
  <c r="L27" i="4"/>
  <c r="N26" i="4"/>
  <c r="M26" i="4"/>
  <c r="L26" i="4"/>
  <c r="N25" i="4"/>
  <c r="M25" i="4"/>
  <c r="L25" i="4"/>
  <c r="N24" i="4"/>
  <c r="M24" i="4"/>
  <c r="L24" i="4"/>
  <c r="N23" i="4"/>
  <c r="M23" i="4"/>
  <c r="L23" i="4"/>
  <c r="N22" i="4"/>
  <c r="M22" i="4"/>
  <c r="L22" i="4"/>
  <c r="N21" i="4"/>
  <c r="M21" i="4"/>
  <c r="L21" i="4"/>
  <c r="N20" i="4"/>
  <c r="M20" i="4"/>
  <c r="L20" i="4"/>
  <c r="N19" i="4"/>
  <c r="M19" i="4"/>
  <c r="L19" i="4"/>
  <c r="N18" i="4"/>
  <c r="M18" i="4"/>
  <c r="L18" i="4"/>
  <c r="N17" i="4"/>
  <c r="M17" i="4"/>
  <c r="L17" i="4"/>
  <c r="N16" i="4"/>
  <c r="M16" i="4"/>
  <c r="L16" i="4"/>
  <c r="N15" i="4"/>
  <c r="M15" i="4"/>
  <c r="L15" i="4"/>
  <c r="N14" i="4"/>
  <c r="M14" i="4"/>
  <c r="L14" i="4"/>
  <c r="N13" i="4"/>
  <c r="M13" i="4"/>
  <c r="L13" i="4"/>
  <c r="N12" i="4"/>
  <c r="M12" i="4"/>
  <c r="L12" i="4"/>
  <c r="N11" i="4"/>
  <c r="M11" i="4"/>
  <c r="L11" i="4"/>
  <c r="N10" i="4"/>
  <c r="M10" i="4"/>
  <c r="L10" i="4"/>
  <c r="N9" i="4"/>
  <c r="M9" i="4"/>
  <c r="L9" i="4"/>
  <c r="N8" i="4"/>
  <c r="M8" i="4"/>
  <c r="L8" i="4"/>
  <c r="N7" i="4"/>
  <c r="M7" i="4"/>
  <c r="L7" i="4"/>
  <c r="N6" i="4"/>
  <c r="M6" i="4"/>
  <c r="L6" i="4"/>
  <c r="N5" i="4"/>
  <c r="M5" i="4"/>
  <c r="L5" i="4"/>
  <c r="N4" i="4"/>
  <c r="M4" i="4"/>
  <c r="L4" i="4"/>
  <c r="N3" i="4"/>
  <c r="M3" i="4"/>
  <c r="L3" i="4"/>
  <c r="N2" i="4"/>
  <c r="M2" i="4"/>
  <c r="L2" i="4"/>
  <c r="N54" i="3"/>
  <c r="M54" i="3"/>
  <c r="L54" i="3"/>
  <c r="N53" i="3"/>
  <c r="M53" i="3"/>
  <c r="L53" i="3"/>
  <c r="N52" i="3"/>
  <c r="M52" i="3"/>
  <c r="L52" i="3"/>
  <c r="N51" i="3"/>
  <c r="M51" i="3"/>
  <c r="L51" i="3"/>
  <c r="N50" i="3"/>
  <c r="M50" i="3"/>
  <c r="L50" i="3"/>
  <c r="N49" i="3"/>
  <c r="M49" i="3"/>
  <c r="L49" i="3"/>
  <c r="N48" i="3"/>
  <c r="M48" i="3"/>
  <c r="L48" i="3"/>
  <c r="N47" i="3"/>
  <c r="M47" i="3"/>
  <c r="L47" i="3"/>
  <c r="N46" i="3"/>
  <c r="M46" i="3"/>
  <c r="L46" i="3"/>
  <c r="N45" i="3"/>
  <c r="M45" i="3"/>
  <c r="L45" i="3"/>
  <c r="N44" i="3"/>
  <c r="M44" i="3"/>
  <c r="L44" i="3"/>
  <c r="N43" i="3"/>
  <c r="M43" i="3"/>
  <c r="L43" i="3"/>
  <c r="N42" i="3"/>
  <c r="M42" i="3"/>
  <c r="L42" i="3"/>
  <c r="N41" i="3"/>
  <c r="M41" i="3"/>
  <c r="L41" i="3"/>
  <c r="N40" i="3"/>
  <c r="M40" i="3"/>
  <c r="L40" i="3"/>
  <c r="N39" i="3"/>
  <c r="M39" i="3"/>
  <c r="L39" i="3"/>
  <c r="N38" i="3"/>
  <c r="M38" i="3"/>
  <c r="L38" i="3"/>
  <c r="N37" i="3"/>
  <c r="M37" i="3"/>
  <c r="L37" i="3"/>
  <c r="N36" i="3"/>
  <c r="M36" i="3"/>
  <c r="L36" i="3"/>
  <c r="N35" i="3"/>
  <c r="M35" i="3"/>
  <c r="L35" i="3"/>
  <c r="N34" i="3"/>
  <c r="M34" i="3"/>
  <c r="L34" i="3"/>
  <c r="N33" i="3"/>
  <c r="M33" i="3"/>
  <c r="L33" i="3"/>
  <c r="N32" i="3"/>
  <c r="M32" i="3"/>
  <c r="L32" i="3"/>
  <c r="N31" i="3"/>
  <c r="M31" i="3"/>
  <c r="L31" i="3"/>
  <c r="N30" i="3"/>
  <c r="M30" i="3"/>
  <c r="L30" i="3"/>
  <c r="N29" i="3"/>
  <c r="M29" i="3"/>
  <c r="L29" i="3"/>
  <c r="N28" i="3"/>
  <c r="M28" i="3"/>
  <c r="L28" i="3"/>
  <c r="N27" i="3"/>
  <c r="M27" i="3"/>
  <c r="L27" i="3"/>
  <c r="N26" i="3"/>
  <c r="M26" i="3"/>
  <c r="L26" i="3"/>
  <c r="N25" i="3"/>
  <c r="M25" i="3"/>
  <c r="L25" i="3"/>
  <c r="N24" i="3"/>
  <c r="M24" i="3"/>
  <c r="L24" i="3"/>
  <c r="N23" i="3"/>
  <c r="M23" i="3"/>
  <c r="L23" i="3"/>
  <c r="N22" i="3"/>
  <c r="M22" i="3"/>
  <c r="L22" i="3"/>
  <c r="N21" i="3"/>
  <c r="M21" i="3"/>
  <c r="L21" i="3"/>
  <c r="N20" i="3"/>
  <c r="M20" i="3"/>
  <c r="L20" i="3"/>
  <c r="N19" i="3"/>
  <c r="M19" i="3"/>
  <c r="L19" i="3"/>
  <c r="N18" i="3"/>
  <c r="M18" i="3"/>
  <c r="L18" i="3"/>
  <c r="N17" i="3"/>
  <c r="M17" i="3"/>
  <c r="L17" i="3"/>
  <c r="N16" i="3"/>
  <c r="M16" i="3"/>
  <c r="L16" i="3"/>
  <c r="N15" i="3"/>
  <c r="M15" i="3"/>
  <c r="L15" i="3"/>
  <c r="N14" i="3"/>
  <c r="M14" i="3"/>
  <c r="L14" i="3"/>
  <c r="N13" i="3"/>
  <c r="M13" i="3"/>
  <c r="L13" i="3"/>
  <c r="N12" i="3"/>
  <c r="M12" i="3"/>
  <c r="L12" i="3"/>
  <c r="N11" i="3"/>
  <c r="M11" i="3"/>
  <c r="L11" i="3"/>
  <c r="N10" i="3"/>
  <c r="M10" i="3"/>
  <c r="L10" i="3"/>
  <c r="N9" i="3"/>
  <c r="M9" i="3"/>
  <c r="L9" i="3"/>
  <c r="N8" i="3"/>
  <c r="M8" i="3"/>
  <c r="L8" i="3"/>
  <c r="N7" i="3"/>
  <c r="M7" i="3"/>
  <c r="L7" i="3"/>
  <c r="N6" i="3"/>
  <c r="M6" i="3"/>
  <c r="L6" i="3"/>
  <c r="N5" i="3"/>
  <c r="M5" i="3"/>
  <c r="L5" i="3"/>
  <c r="N4" i="3"/>
  <c r="M4" i="3"/>
  <c r="L4" i="3"/>
  <c r="N3" i="3"/>
  <c r="M3" i="3"/>
  <c r="L3" i="3"/>
  <c r="N2" i="3"/>
  <c r="M2" i="3"/>
  <c r="L2" i="3"/>
  <c r="N57" i="2"/>
  <c r="M57" i="2"/>
  <c r="L57" i="2"/>
  <c r="N56" i="2"/>
  <c r="M56" i="2"/>
  <c r="L56" i="2"/>
  <c r="N55" i="2"/>
  <c r="M55" i="2"/>
  <c r="L55" i="2"/>
  <c r="N54" i="2"/>
  <c r="M54" i="2"/>
  <c r="L54" i="2"/>
  <c r="N53" i="2"/>
  <c r="M53" i="2"/>
  <c r="L53" i="2"/>
  <c r="N52" i="2"/>
  <c r="M52" i="2"/>
  <c r="L52" i="2"/>
  <c r="N51" i="2"/>
  <c r="M51" i="2"/>
  <c r="L51" i="2"/>
  <c r="N50" i="2"/>
  <c r="M50" i="2"/>
  <c r="L50" i="2"/>
  <c r="N49" i="2"/>
  <c r="M49" i="2"/>
  <c r="L49" i="2"/>
  <c r="N48" i="2"/>
  <c r="M48" i="2"/>
  <c r="L48" i="2"/>
  <c r="N47" i="2"/>
  <c r="M47" i="2"/>
  <c r="L47" i="2"/>
  <c r="N46" i="2"/>
  <c r="M46" i="2"/>
  <c r="L46" i="2"/>
  <c r="N45" i="2"/>
  <c r="M45" i="2"/>
  <c r="L45" i="2"/>
  <c r="N44" i="2"/>
  <c r="M44" i="2"/>
  <c r="L44" i="2"/>
  <c r="N43" i="2"/>
  <c r="M43" i="2"/>
  <c r="L43" i="2"/>
  <c r="N42" i="2"/>
  <c r="M42" i="2"/>
  <c r="L42" i="2"/>
  <c r="N41" i="2"/>
  <c r="M41" i="2"/>
  <c r="L41" i="2"/>
  <c r="N40" i="2"/>
  <c r="M40" i="2"/>
  <c r="L40" i="2"/>
  <c r="N39" i="2"/>
  <c r="M39" i="2"/>
  <c r="L39" i="2"/>
  <c r="N38" i="2"/>
  <c r="M38" i="2"/>
  <c r="L38" i="2"/>
  <c r="N37" i="2"/>
  <c r="M37" i="2"/>
  <c r="L37" i="2"/>
  <c r="N36" i="2"/>
  <c r="M36" i="2"/>
  <c r="L36" i="2"/>
  <c r="N35" i="2"/>
  <c r="M35" i="2"/>
  <c r="L35" i="2"/>
  <c r="N34" i="2"/>
  <c r="M34" i="2"/>
  <c r="L34" i="2"/>
  <c r="N33" i="2"/>
  <c r="M33" i="2"/>
  <c r="L33" i="2"/>
  <c r="N32" i="2"/>
  <c r="M32" i="2"/>
  <c r="L32" i="2"/>
  <c r="N31" i="2"/>
  <c r="M31" i="2"/>
  <c r="L31" i="2"/>
  <c r="N30" i="2"/>
  <c r="M30" i="2"/>
  <c r="L30" i="2"/>
  <c r="N29" i="2"/>
  <c r="M29" i="2"/>
  <c r="L29" i="2"/>
  <c r="N28" i="2"/>
  <c r="M28" i="2"/>
  <c r="L28" i="2"/>
  <c r="N27" i="2"/>
  <c r="M27" i="2"/>
  <c r="L27" i="2"/>
  <c r="N26" i="2"/>
  <c r="M26" i="2"/>
  <c r="L26" i="2"/>
  <c r="N25" i="2"/>
  <c r="M25" i="2"/>
  <c r="L25" i="2"/>
  <c r="N24" i="2"/>
  <c r="M24" i="2"/>
  <c r="L24" i="2"/>
  <c r="N23" i="2"/>
  <c r="M23" i="2"/>
  <c r="L23" i="2"/>
  <c r="N22" i="2"/>
  <c r="M22" i="2"/>
  <c r="L22" i="2"/>
  <c r="N21" i="2"/>
  <c r="M21" i="2"/>
  <c r="L21" i="2"/>
  <c r="N20" i="2"/>
  <c r="M20" i="2"/>
  <c r="L20" i="2"/>
  <c r="N19" i="2"/>
  <c r="M19" i="2"/>
  <c r="L19" i="2"/>
  <c r="N18" i="2"/>
  <c r="M18" i="2"/>
  <c r="L18" i="2"/>
  <c r="N17" i="2"/>
  <c r="M17" i="2"/>
  <c r="L17" i="2"/>
  <c r="N16" i="2"/>
  <c r="M16" i="2"/>
  <c r="L16" i="2"/>
  <c r="N15" i="2"/>
  <c r="M15" i="2"/>
  <c r="L15" i="2"/>
  <c r="N14" i="2"/>
  <c r="M14" i="2"/>
  <c r="L14" i="2"/>
  <c r="N13" i="2"/>
  <c r="M13" i="2"/>
  <c r="L13" i="2"/>
  <c r="N12" i="2"/>
  <c r="M12" i="2"/>
  <c r="L12" i="2"/>
  <c r="N11" i="2"/>
  <c r="M11" i="2"/>
  <c r="L11" i="2"/>
  <c r="N10" i="2"/>
  <c r="M10" i="2"/>
  <c r="L10" i="2"/>
  <c r="N9" i="2"/>
  <c r="M9" i="2"/>
  <c r="L9" i="2"/>
  <c r="N8" i="2"/>
  <c r="M8" i="2"/>
  <c r="L8" i="2"/>
  <c r="N7" i="2"/>
  <c r="M7" i="2"/>
  <c r="L7" i="2"/>
  <c r="N6" i="2"/>
  <c r="M6" i="2"/>
  <c r="L6" i="2"/>
  <c r="N5" i="2"/>
  <c r="M5" i="2"/>
  <c r="L5" i="2"/>
  <c r="N4" i="2"/>
  <c r="M4" i="2"/>
  <c r="L4" i="2"/>
  <c r="N3" i="2"/>
  <c r="M3" i="2"/>
  <c r="L3" i="2"/>
  <c r="N2" i="2"/>
  <c r="M2" i="2"/>
  <c r="L2" i="2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2" i="1"/>
  <c r="P1" i="1" l="1"/>
  <c r="O55" i="2"/>
  <c r="P55" i="2" s="1"/>
  <c r="O47" i="2"/>
  <c r="P47" i="2" s="1"/>
  <c r="O39" i="2"/>
  <c r="P39" i="2" s="1"/>
  <c r="O31" i="2"/>
  <c r="P31" i="2" s="1"/>
  <c r="O23" i="2"/>
  <c r="P23" i="2" s="1"/>
  <c r="O15" i="2"/>
  <c r="P15" i="2" s="1"/>
  <c r="O7" i="2"/>
  <c r="P7" i="2" s="1"/>
  <c r="O48" i="3"/>
  <c r="P48" i="3" s="1"/>
  <c r="O40" i="3"/>
  <c r="P40" i="3" s="1"/>
  <c r="O32" i="3"/>
  <c r="P32" i="3" s="1"/>
  <c r="O24" i="3"/>
  <c r="P24" i="3" s="1"/>
  <c r="O16" i="3"/>
  <c r="P16" i="3" s="1"/>
  <c r="O8" i="3"/>
  <c r="P8" i="3" s="1"/>
  <c r="O2" i="2"/>
  <c r="P2" i="2" s="1"/>
  <c r="O50" i="2"/>
  <c r="P50" i="2" s="1"/>
  <c r="O42" i="2"/>
  <c r="P42" i="2" s="1"/>
  <c r="O34" i="2"/>
  <c r="P34" i="2" s="1"/>
  <c r="O26" i="2"/>
  <c r="P26" i="2" s="1"/>
  <c r="O18" i="2"/>
  <c r="P18" i="2" s="1"/>
  <c r="O10" i="2"/>
  <c r="P10" i="2" s="1"/>
  <c r="O51" i="3"/>
  <c r="P51" i="3" s="1"/>
  <c r="O43" i="3"/>
  <c r="P43" i="3" s="1"/>
  <c r="O35" i="3"/>
  <c r="P35" i="3" s="1"/>
  <c r="O27" i="3"/>
  <c r="P27" i="3" s="1"/>
  <c r="O19" i="3"/>
  <c r="P19" i="3" s="1"/>
  <c r="O39" i="4"/>
  <c r="P39" i="4" s="1"/>
  <c r="O35" i="4"/>
  <c r="P35" i="4" s="1"/>
  <c r="O31" i="4"/>
  <c r="P31" i="4" s="1"/>
  <c r="O27" i="4"/>
  <c r="P27" i="4" s="1"/>
  <c r="O23" i="4"/>
  <c r="P23" i="4" s="1"/>
  <c r="O19" i="4"/>
  <c r="P19" i="4" s="1"/>
  <c r="O15" i="4"/>
  <c r="P15" i="4" s="1"/>
  <c r="O11" i="4"/>
  <c r="P11" i="4" s="1"/>
  <c r="O7" i="4"/>
  <c r="P7" i="4" s="1"/>
  <c r="O3" i="4"/>
  <c r="P3" i="4" s="1"/>
  <c r="P1" i="4" s="1"/>
  <c r="O57" i="2"/>
  <c r="P57" i="2" s="1"/>
  <c r="O54" i="3"/>
  <c r="P54" i="3" s="1"/>
  <c r="O46" i="3"/>
  <c r="P46" i="3" s="1"/>
  <c r="O38" i="3"/>
  <c r="P38" i="3" s="1"/>
  <c r="O30" i="3"/>
  <c r="P30" i="3" s="1"/>
  <c r="O22" i="3"/>
  <c r="P22" i="3" s="1"/>
  <c r="O14" i="3"/>
  <c r="P14" i="3" s="1"/>
  <c r="O38" i="4"/>
  <c r="P38" i="4" s="1"/>
  <c r="O34" i="4"/>
  <c r="P34" i="4" s="1"/>
  <c r="O30" i="4"/>
  <c r="P30" i="4" s="1"/>
  <c r="O26" i="4"/>
  <c r="P26" i="4" s="1"/>
  <c r="O22" i="4"/>
  <c r="P22" i="4" s="1"/>
  <c r="O18" i="4"/>
  <c r="P18" i="4" s="1"/>
  <c r="O14" i="4"/>
  <c r="P14" i="4" s="1"/>
  <c r="O10" i="4"/>
  <c r="P10" i="4" s="1"/>
  <c r="O6" i="4"/>
  <c r="P6" i="4" s="1"/>
  <c r="O53" i="3"/>
  <c r="P53" i="3" s="1"/>
  <c r="O45" i="3"/>
  <c r="P45" i="3" s="1"/>
  <c r="O37" i="3"/>
  <c r="P37" i="3" s="1"/>
  <c r="O29" i="3"/>
  <c r="P29" i="3" s="1"/>
  <c r="O21" i="3"/>
  <c r="P21" i="3" s="1"/>
  <c r="O13" i="3"/>
  <c r="P13" i="3" s="1"/>
  <c r="O5" i="3"/>
  <c r="P5" i="3" s="1"/>
  <c r="P1" i="3" s="1"/>
  <c r="O57" i="4"/>
  <c r="P57" i="4" s="1"/>
  <c r="O79" i="4"/>
  <c r="P79" i="4" s="1"/>
  <c r="O75" i="4"/>
  <c r="P75" i="4" s="1"/>
  <c r="O74" i="4"/>
  <c r="P74" i="4" s="1"/>
  <c r="O73" i="4"/>
  <c r="P73" i="4" s="1"/>
  <c r="O55" i="4"/>
  <c r="P55" i="4" s="1"/>
  <c r="O54" i="4"/>
  <c r="P54" i="4" s="1"/>
  <c r="O51" i="4"/>
  <c r="P51" i="4" s="1"/>
  <c r="O50" i="4"/>
  <c r="P50" i="4" s="1"/>
  <c r="O47" i="4"/>
  <c r="P47" i="4" s="1"/>
  <c r="O46" i="4"/>
  <c r="P46" i="4" s="1"/>
  <c r="O43" i="4"/>
  <c r="P43" i="4" s="1"/>
  <c r="O42" i="4"/>
  <c r="P42" i="4" s="1"/>
  <c r="O68" i="4"/>
  <c r="P68" i="4" s="1"/>
  <c r="O64" i="4"/>
  <c r="P64" i="4" s="1"/>
  <c r="O60" i="4"/>
  <c r="P60" i="4" s="1"/>
  <c r="O52" i="4"/>
  <c r="P52" i="4" s="1"/>
  <c r="O48" i="4"/>
  <c r="P48" i="4" s="1"/>
  <c r="O44" i="4"/>
  <c r="P44" i="4" s="1"/>
  <c r="O78" i="4"/>
  <c r="P78" i="4" s="1"/>
  <c r="O77" i="4"/>
  <c r="P77" i="4" s="1"/>
  <c r="I15" i="6"/>
  <c r="I4" i="6"/>
  <c r="I12" i="6"/>
  <c r="I3" i="6"/>
  <c r="I5" i="6"/>
  <c r="I6" i="6"/>
  <c r="I7" i="6"/>
  <c r="I8" i="6"/>
  <c r="I9" i="6"/>
  <c r="I10" i="6"/>
  <c r="I11" i="6"/>
  <c r="I14" i="6"/>
  <c r="I13" i="6"/>
  <c r="P1" i="2" l="1"/>
</calcChain>
</file>

<file path=xl/sharedStrings.xml><?xml version="1.0" encoding="utf-8"?>
<sst xmlns="http://schemas.openxmlformats.org/spreadsheetml/2006/main" count="926" uniqueCount="254">
  <si>
    <t>Pos.  </t>
  </si>
  <si>
    <t>Runner</t>
  </si>
  <si>
    <t>Club Name</t>
  </si>
  <si>
    <t>Category</t>
  </si>
  <si>
    <t>Time</t>
  </si>
  <si>
    <t>%Winner</t>
  </si>
  <si>
    <t xml:space="preserve">Hamish Battle </t>
  </si>
  <si>
    <t>Metro Aberdeen</t>
  </si>
  <si>
    <t>M</t>
  </si>
  <si>
    <t xml:space="preserve">Iain Manson </t>
  </si>
  <si>
    <t xml:space="preserve">Chris Hill </t>
  </si>
  <si>
    <t>Cosmics</t>
  </si>
  <si>
    <t xml:space="preserve">Felix Wilson </t>
  </si>
  <si>
    <t>Unattached</t>
  </si>
  <si>
    <t xml:space="preserve">William Nicolson </t>
  </si>
  <si>
    <t>Highland Hill Runners</t>
  </si>
  <si>
    <t>M40</t>
  </si>
  <si>
    <t xml:space="preserve">Joseph Wright </t>
  </si>
  <si>
    <t>Deeside Runners</t>
  </si>
  <si>
    <t xml:space="preserve">Stuart Pringle </t>
  </si>
  <si>
    <t xml:space="preserve">Jamie Ross </t>
  </si>
  <si>
    <t xml:space="preserve">Martin Young </t>
  </si>
  <si>
    <t xml:space="preserve">Anna MacFadyen </t>
  </si>
  <si>
    <t>Forres Harriers</t>
  </si>
  <si>
    <t>F</t>
  </si>
  <si>
    <t xml:space="preserve">Donald Kerridge </t>
  </si>
  <si>
    <t>M50</t>
  </si>
  <si>
    <t xml:space="preserve">Clare Whitehead </t>
  </si>
  <si>
    <t>F40</t>
  </si>
  <si>
    <t xml:space="preserve">Jake Chapman </t>
  </si>
  <si>
    <t xml:space="preserve">James Barfoot </t>
  </si>
  <si>
    <t>Fleet Feet Triathletes</t>
  </si>
  <si>
    <t xml:space="preserve">Alex Rose </t>
  </si>
  <si>
    <t xml:space="preserve">Rab Murray </t>
  </si>
  <si>
    <t>The Darkside</t>
  </si>
  <si>
    <t xml:space="preserve">Steven Ord </t>
  </si>
  <si>
    <t>Insch Trail Running Club</t>
  </si>
  <si>
    <t xml:space="preserve">Graham Aitken </t>
  </si>
  <si>
    <t xml:space="preserve">Sally Wallis </t>
  </si>
  <si>
    <t xml:space="preserve">Mark Stockton </t>
  </si>
  <si>
    <t xml:space="preserve">Dave More </t>
  </si>
  <si>
    <t xml:space="preserve">Alan Sealy </t>
  </si>
  <si>
    <t xml:space="preserve">Kevin Heath </t>
  </si>
  <si>
    <t xml:space="preserve">Dennis McDonald </t>
  </si>
  <si>
    <t xml:space="preserve">Bob Sheridan </t>
  </si>
  <si>
    <t xml:space="preserve">Ian Wilson </t>
  </si>
  <si>
    <t xml:space="preserve">Jonny McKane </t>
  </si>
  <si>
    <t>Rebel PT</t>
  </si>
  <si>
    <t xml:space="preserve">Sara Henry </t>
  </si>
  <si>
    <t xml:space="preserve">Mark Tandy </t>
  </si>
  <si>
    <t xml:space="preserve">Hazel Wright </t>
  </si>
  <si>
    <t xml:space="preserve">Miles Newman </t>
  </si>
  <si>
    <t xml:space="preserve">Martin Mackinnon </t>
  </si>
  <si>
    <t xml:space="preserve">Mike Mackay </t>
  </si>
  <si>
    <t xml:space="preserve">Gary Thomson </t>
  </si>
  <si>
    <t>Garioch Road Runners</t>
  </si>
  <si>
    <t xml:space="preserve">Richard Ingram </t>
  </si>
  <si>
    <t xml:space="preserve">Malcolm Allan-Cook </t>
  </si>
  <si>
    <t xml:space="preserve">Katie Henderson </t>
  </si>
  <si>
    <t xml:space="preserve">Marie Entwistle </t>
  </si>
  <si>
    <t xml:space="preserve">Karen Simpson </t>
  </si>
  <si>
    <t>Keith &amp; District AAC</t>
  </si>
  <si>
    <t xml:space="preserve">Erin Rendall </t>
  </si>
  <si>
    <t xml:space="preserve">Jennie Glass </t>
  </si>
  <si>
    <t xml:space="preserve">Hilary Cameron </t>
  </si>
  <si>
    <t xml:space="preserve">David Duncan </t>
  </si>
  <si>
    <t>Ochil Hill Runners</t>
  </si>
  <si>
    <t>M60</t>
  </si>
  <si>
    <t xml:space="preserve">Gary MacFadyen </t>
  </si>
  <si>
    <t xml:space="preserve">Abigail Mason </t>
  </si>
  <si>
    <t xml:space="preserve">Ian Hamilton </t>
  </si>
  <si>
    <t xml:space="preserve">Fiona Wilkinson </t>
  </si>
  <si>
    <t xml:space="preserve">Roland Laps </t>
  </si>
  <si>
    <t>Spiridon Haltern</t>
  </si>
  <si>
    <t xml:space="preserve">Ally Mciver </t>
  </si>
  <si>
    <t xml:space="preserve">Colin Reid </t>
  </si>
  <si>
    <t xml:space="preserve">Susan Brown </t>
  </si>
  <si>
    <t>Alford Running Club</t>
  </si>
  <si>
    <t xml:space="preserve">Simone Nieues </t>
  </si>
  <si>
    <t xml:space="preserve">Rod Campbell </t>
  </si>
  <si>
    <t>M70</t>
  </si>
  <si>
    <t xml:space="preserve">Kevin Mackie </t>
  </si>
  <si>
    <t xml:space="preserve">Sue Taylor </t>
  </si>
  <si>
    <t>F60</t>
  </si>
  <si>
    <t xml:space="preserve">Pietro Bonomi </t>
  </si>
  <si>
    <t xml:space="preserve">Jon Gamble </t>
  </si>
  <si>
    <t xml:space="preserve">Paul Knight </t>
  </si>
  <si>
    <t xml:space="preserve">David Barclay </t>
  </si>
  <si>
    <t xml:space="preserve">Clyde Williamson </t>
  </si>
  <si>
    <t xml:space="preserve">Josh Benton </t>
  </si>
  <si>
    <t>Banchory Running Club</t>
  </si>
  <si>
    <t xml:space="preserve">Paul Massie </t>
  </si>
  <si>
    <t xml:space="preserve">David Jamieson </t>
  </si>
  <si>
    <t xml:space="preserve">James Barford </t>
  </si>
  <si>
    <t xml:space="preserve">Stefan Wagner </t>
  </si>
  <si>
    <t xml:space="preserve">Jason Williamson </t>
  </si>
  <si>
    <t xml:space="preserve">Chris Tomlin </t>
  </si>
  <si>
    <t xml:space="preserve">Moira Davie </t>
  </si>
  <si>
    <t xml:space="preserve">Stuart Forrest </t>
  </si>
  <si>
    <t xml:space="preserve">Scott Duncan </t>
  </si>
  <si>
    <t xml:space="preserve">Darren Main </t>
  </si>
  <si>
    <t xml:space="preserve">Alan Smith </t>
  </si>
  <si>
    <t xml:space="preserve">Craig Anderson </t>
  </si>
  <si>
    <t xml:space="preserve">Liam Clark </t>
  </si>
  <si>
    <t xml:space="preserve">Craig Beattie </t>
  </si>
  <si>
    <t xml:space="preserve">Jonathan Creese </t>
  </si>
  <si>
    <t xml:space="preserve">David Hirst </t>
  </si>
  <si>
    <t xml:space="preserve">Dirk Wallis </t>
  </si>
  <si>
    <t xml:space="preserve">Stewart Wilson </t>
  </si>
  <si>
    <t>Inverness Harriers</t>
  </si>
  <si>
    <t xml:space="preserve">Andy Jessiman </t>
  </si>
  <si>
    <t xml:space="preserve">Gary Lamont </t>
  </si>
  <si>
    <t xml:space="preserve">Thilo Rahn </t>
  </si>
  <si>
    <t>Aberdeen MRT</t>
  </si>
  <si>
    <t xml:space="preserve">Jonathan Weir </t>
  </si>
  <si>
    <t xml:space="preserve">John Walker </t>
  </si>
  <si>
    <t xml:space="preserve">Andrew Douglas </t>
  </si>
  <si>
    <t xml:space="preserve">Andrew Gordon </t>
  </si>
  <si>
    <t xml:space="preserve">Philip Kammer </t>
  </si>
  <si>
    <t xml:space="preserve">Sarah Knox </t>
  </si>
  <si>
    <t xml:space="preserve">Rick Allen </t>
  </si>
  <si>
    <t xml:space="preserve">Lois McCulloch </t>
  </si>
  <si>
    <t xml:space="preserve">Stuart Dalgarno </t>
  </si>
  <si>
    <t xml:space="preserve">Louise Provan </t>
  </si>
  <si>
    <t>Fife AC</t>
  </si>
  <si>
    <t xml:space="preserve">Lauren McGregor </t>
  </si>
  <si>
    <t xml:space="preserve">Mohammed Khan </t>
  </si>
  <si>
    <t>Dumfries RC</t>
  </si>
  <si>
    <t xml:space="preserve">Ian Cran </t>
  </si>
  <si>
    <t xml:space="preserve">Alan Dick </t>
  </si>
  <si>
    <t>Aberdeen AAC</t>
  </si>
  <si>
    <t xml:space="preserve">Clive Matthews </t>
  </si>
  <si>
    <t xml:space="preserve">Victoria Presly </t>
  </si>
  <si>
    <t xml:space="preserve">Paul Burnett </t>
  </si>
  <si>
    <t xml:space="preserve">Kirsty McSporran </t>
  </si>
  <si>
    <t xml:space="preserve">Warren Burgess </t>
  </si>
  <si>
    <t xml:space="preserve">Katie May </t>
  </si>
  <si>
    <t xml:space="preserve">Gavin Reid </t>
  </si>
  <si>
    <t xml:space="preserve">Sean Swindells </t>
  </si>
  <si>
    <t>Penicuik Harriers</t>
  </si>
  <si>
    <t xml:space="preserve">Jack Honey </t>
  </si>
  <si>
    <t xml:space="preserve">Jane Oliver </t>
  </si>
  <si>
    <t>F50</t>
  </si>
  <si>
    <t xml:space="preserve">James Young </t>
  </si>
  <si>
    <t xml:space="preserve">Ayron Comber </t>
  </si>
  <si>
    <t xml:space="preserve">Chris Richardson </t>
  </si>
  <si>
    <t xml:space="preserve">Andrew Inglis </t>
  </si>
  <si>
    <t xml:space="preserve">Ewan Lyle </t>
  </si>
  <si>
    <t xml:space="preserve">Geoff Simpson </t>
  </si>
  <si>
    <t>HBT</t>
  </si>
  <si>
    <t xml:space="preserve">Simon Dobbs </t>
  </si>
  <si>
    <t>Moray Road Runners</t>
  </si>
  <si>
    <t xml:space="preserve">Stephen Smith </t>
  </si>
  <si>
    <t xml:space="preserve">Andrew Pearson </t>
  </si>
  <si>
    <t xml:space="preserve">Caroline Marwick </t>
  </si>
  <si>
    <t xml:space="preserve">Veronique Oldham </t>
  </si>
  <si>
    <t xml:space="preserve">Ally Sutherland </t>
  </si>
  <si>
    <t>Inverurie Elite Running Club</t>
  </si>
  <si>
    <t xml:space="preserve">Liam Barron </t>
  </si>
  <si>
    <t xml:space="preserve">Rachel Armitage </t>
  </si>
  <si>
    <t xml:space="preserve">Gerald Angus </t>
  </si>
  <si>
    <t xml:space="preserve">Scott Adams </t>
  </si>
  <si>
    <t xml:space="preserve">Virginie Barrand </t>
  </si>
  <si>
    <t xml:space="preserve">Austin McGuire </t>
  </si>
  <si>
    <t xml:space="preserve">David Muir </t>
  </si>
  <si>
    <t xml:space="preserve">David Gilmour </t>
  </si>
  <si>
    <t>Fraserburgh RC</t>
  </si>
  <si>
    <t xml:space="preserve">Charlotte Stirton </t>
  </si>
  <si>
    <t>Garioch Gazelles</t>
  </si>
  <si>
    <t xml:space="preserve">Corri Black </t>
  </si>
  <si>
    <t xml:space="preserve">Amy Muir </t>
  </si>
  <si>
    <t>Stonehaven RC</t>
  </si>
  <si>
    <t xml:space="preserve">Stephen Tuckwell </t>
  </si>
  <si>
    <t xml:space="preserve">Jane Glen </t>
  </si>
  <si>
    <t xml:space="preserve">Rupert Williams </t>
  </si>
  <si>
    <t xml:space="preserve">Keith Duncan </t>
  </si>
  <si>
    <t xml:space="preserve">Jack Cox </t>
  </si>
  <si>
    <t xml:space="preserve">Kyle Sutherland </t>
  </si>
  <si>
    <t xml:space="preserve">Rachel Glen </t>
  </si>
  <si>
    <t xml:space="preserve">Smith James </t>
  </si>
  <si>
    <t>Royal Marines</t>
  </si>
  <si>
    <t xml:space="preserve">Chris Huggett </t>
  </si>
  <si>
    <t xml:space="preserve">Andy Bryce </t>
  </si>
  <si>
    <t xml:space="preserve">Owain Bristow </t>
  </si>
  <si>
    <t xml:space="preserve">Alisdiar Steel </t>
  </si>
  <si>
    <t xml:space="preserve">Gareth Hunt </t>
  </si>
  <si>
    <t xml:space="preserve">Hayden Lorimer </t>
  </si>
  <si>
    <t xml:space="preserve">Kenneth Primrose </t>
  </si>
  <si>
    <t xml:space="preserve">Scott Sell </t>
  </si>
  <si>
    <t xml:space="preserve">Charles Howorth </t>
  </si>
  <si>
    <t xml:space="preserve">Keith Stewart </t>
  </si>
  <si>
    <t xml:space="preserve">Fiona McDonald </t>
  </si>
  <si>
    <t xml:space="preserve">David Henderson </t>
  </si>
  <si>
    <t xml:space="preserve">Drew Tivendale </t>
  </si>
  <si>
    <t xml:space="preserve">Colin Larmour </t>
  </si>
  <si>
    <t xml:space="preserve">Rebecca Bryce </t>
  </si>
  <si>
    <t xml:space="preserve">Daniel Warrick </t>
  </si>
  <si>
    <t xml:space="preserve">Kirsty Oldham </t>
  </si>
  <si>
    <t xml:space="preserve">Henry Reid </t>
  </si>
  <si>
    <t xml:space="preserve">Alan Welsh </t>
  </si>
  <si>
    <t>Forfar Road Runners</t>
  </si>
  <si>
    <t xml:space="preserve">Philip Whiteley </t>
  </si>
  <si>
    <t xml:space="preserve">Neil Morgan </t>
  </si>
  <si>
    <t xml:space="preserve">Ron Milne </t>
  </si>
  <si>
    <t xml:space="preserve">Nicola Rhind </t>
  </si>
  <si>
    <t xml:space="preserve">Jason Topley </t>
  </si>
  <si>
    <t xml:space="preserve">Angus Bowman </t>
  </si>
  <si>
    <t>Lomond Hill Runners</t>
  </si>
  <si>
    <t xml:space="preserve">Sarah Clark </t>
  </si>
  <si>
    <t xml:space="preserve">Mark Hall </t>
  </si>
  <si>
    <t xml:space="preserve">David Young </t>
  </si>
  <si>
    <t xml:space="preserve">Dee Watters </t>
  </si>
  <si>
    <t xml:space="preserve">James Cruickshank </t>
  </si>
  <si>
    <t xml:space="preserve">Brian Davie </t>
  </si>
  <si>
    <t xml:space="preserve">Jimmy Keenan </t>
  </si>
  <si>
    <t xml:space="preserve">Lorraine Cruickshank </t>
  </si>
  <si>
    <t xml:space="preserve">Rob Irvine </t>
  </si>
  <si>
    <t xml:space="preserve">Steven Murray </t>
  </si>
  <si>
    <t>Falkland Trail Runners</t>
  </si>
  <si>
    <t xml:space="preserve">Graham Ritchie </t>
  </si>
  <si>
    <t xml:space="preserve">David Oliver </t>
  </si>
  <si>
    <t xml:space="preserve">Elizabeth Milne </t>
  </si>
  <si>
    <t xml:space="preserve">John Mason </t>
  </si>
  <si>
    <t xml:space="preserve">Deborah Kenward </t>
  </si>
  <si>
    <t xml:space="preserve">Brian Barry </t>
  </si>
  <si>
    <t xml:space="preserve">Lachlan Shanks </t>
  </si>
  <si>
    <t xml:space="preserve">Elaine Stewart </t>
  </si>
  <si>
    <t xml:space="preserve">Iain Shanks </t>
  </si>
  <si>
    <t xml:space="preserve">Murray Bryce </t>
  </si>
  <si>
    <t xml:space="preserve">Ciara Nolan </t>
  </si>
  <si>
    <t xml:space="preserve">Steve Taylor </t>
  </si>
  <si>
    <t xml:space="preserve">Andrew MacFarlane </t>
  </si>
  <si>
    <t xml:space="preserve">Pauline Larmour </t>
  </si>
  <si>
    <t>Pressendye</t>
  </si>
  <si>
    <t>Hill of Fare</t>
  </si>
  <si>
    <t>Mither Tap</t>
  </si>
  <si>
    <t>Cheyne Hill</t>
  </si>
  <si>
    <t>Overall</t>
  </si>
  <si>
    <t>1st M40</t>
  </si>
  <si>
    <t>2nd M40</t>
  </si>
  <si>
    <t>1st M50</t>
  </si>
  <si>
    <t>3rd M40</t>
  </si>
  <si>
    <t>1st M60</t>
  </si>
  <si>
    <t>2nd M50</t>
  </si>
  <si>
    <t>3rd F</t>
  </si>
  <si>
    <t>Overall Results</t>
  </si>
  <si>
    <t>Unsorted Results - See Final Results Below</t>
  </si>
  <si>
    <t>1st M</t>
  </si>
  <si>
    <t>1st F</t>
  </si>
  <si>
    <t>2nd F40</t>
  </si>
  <si>
    <t>Position</t>
  </si>
  <si>
    <t xml:space="preserve">Pressendye </t>
  </si>
  <si>
    <t>Sorted Results - Number represents time relative to winner - lower is better. Overall Result based on best 3 races</t>
  </si>
  <si>
    <t>1st F50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</si>
</sst>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21" fontId="1" fillId="2" borderId="0" xfId="0" applyNumberFormat="1" applyFont="1" applyFill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10" fontId="0" fillId="0" borderId="0" xfId="0" applyNumberFormat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4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4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0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1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52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0</xdr:rowOff>
        </xdr:from>
        <xdr:to>
          <xdr:col>1</xdr:col>
          <xdr:colOff>152400</xdr:colOff>
          <xdr:row>3</xdr:row>
          <xdr:rowOff>104775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152400</xdr:colOff>
          <xdr:row>5</xdr:row>
          <xdr:rowOff>104775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152400</xdr:colOff>
          <xdr:row>11</xdr:row>
          <xdr:rowOff>104775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152400</xdr:colOff>
          <xdr:row>12</xdr:row>
          <xdr:rowOff>104775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1</xdr:col>
          <xdr:colOff>152400</xdr:colOff>
          <xdr:row>22</xdr:row>
          <xdr:rowOff>104775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152400</xdr:colOff>
          <xdr:row>24</xdr:row>
          <xdr:rowOff>104775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1</xdr:col>
          <xdr:colOff>152400</xdr:colOff>
          <xdr:row>25</xdr:row>
          <xdr:rowOff>104775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</xdr:col>
          <xdr:colOff>152400</xdr:colOff>
          <xdr:row>43</xdr:row>
          <xdr:rowOff>104775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46</xdr:row>
          <xdr:rowOff>0</xdr:rowOff>
        </xdr:from>
        <xdr:to>
          <xdr:col>1</xdr:col>
          <xdr:colOff>152400</xdr:colOff>
          <xdr:row>46</xdr:row>
          <xdr:rowOff>104775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50</xdr:row>
          <xdr:rowOff>0</xdr:rowOff>
        </xdr:from>
        <xdr:to>
          <xdr:col>1</xdr:col>
          <xdr:colOff>152400</xdr:colOff>
          <xdr:row>50</xdr:row>
          <xdr:rowOff>104775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152400</xdr:colOff>
          <xdr:row>14</xdr:row>
          <xdr:rowOff>104775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152400</xdr:colOff>
          <xdr:row>15</xdr:row>
          <xdr:rowOff>104775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1</xdr:col>
          <xdr:colOff>152400</xdr:colOff>
          <xdr:row>16</xdr:row>
          <xdr:rowOff>104775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152400</xdr:colOff>
          <xdr:row>17</xdr:row>
          <xdr:rowOff>104775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152400</xdr:colOff>
          <xdr:row>20</xdr:row>
          <xdr:rowOff>104775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152400</xdr:colOff>
          <xdr:row>23</xdr:row>
          <xdr:rowOff>104775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152400</xdr:colOff>
          <xdr:row>27</xdr:row>
          <xdr:rowOff>104775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152400</xdr:colOff>
          <xdr:row>29</xdr:row>
          <xdr:rowOff>104775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1</xdr:col>
          <xdr:colOff>152400</xdr:colOff>
          <xdr:row>31</xdr:row>
          <xdr:rowOff>104775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1</xdr:col>
          <xdr:colOff>152400</xdr:colOff>
          <xdr:row>34</xdr:row>
          <xdr:rowOff>104775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152400</xdr:colOff>
          <xdr:row>38</xdr:row>
          <xdr:rowOff>104775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152400</xdr:colOff>
          <xdr:row>39</xdr:row>
          <xdr:rowOff>104775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1</xdr:col>
          <xdr:colOff>152400</xdr:colOff>
          <xdr:row>52</xdr:row>
          <xdr:rowOff>104775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53</xdr:row>
          <xdr:rowOff>0</xdr:rowOff>
        </xdr:from>
        <xdr:to>
          <xdr:col>1</xdr:col>
          <xdr:colOff>152400</xdr:colOff>
          <xdr:row>53</xdr:row>
          <xdr:rowOff>104775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56</xdr:row>
          <xdr:rowOff>0</xdr:rowOff>
        </xdr:from>
        <xdr:to>
          <xdr:col>1</xdr:col>
          <xdr:colOff>152400</xdr:colOff>
          <xdr:row>56</xdr:row>
          <xdr:rowOff>104775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58</xdr:row>
          <xdr:rowOff>0</xdr:rowOff>
        </xdr:from>
        <xdr:to>
          <xdr:col>1</xdr:col>
          <xdr:colOff>152400</xdr:colOff>
          <xdr:row>58</xdr:row>
          <xdr:rowOff>104775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1</xdr:col>
          <xdr:colOff>152400</xdr:colOff>
          <xdr:row>5</xdr:row>
          <xdr:rowOff>104775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152400</xdr:colOff>
          <xdr:row>9</xdr:row>
          <xdr:rowOff>104775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1</xdr:col>
          <xdr:colOff>152400</xdr:colOff>
          <xdr:row>12</xdr:row>
          <xdr:rowOff>104775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1</xdr:col>
          <xdr:colOff>152400</xdr:colOff>
          <xdr:row>15</xdr:row>
          <xdr:rowOff>104775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1</xdr:col>
          <xdr:colOff>152400</xdr:colOff>
          <xdr:row>21</xdr:row>
          <xdr:rowOff>104775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1</xdr:col>
          <xdr:colOff>152400</xdr:colOff>
          <xdr:row>23</xdr:row>
          <xdr:rowOff>104775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152400</xdr:colOff>
          <xdr:row>24</xdr:row>
          <xdr:rowOff>104775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1</xdr:col>
          <xdr:colOff>152400</xdr:colOff>
          <xdr:row>39</xdr:row>
          <xdr:rowOff>104775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1</xdr:col>
          <xdr:colOff>152400</xdr:colOff>
          <xdr:row>40</xdr:row>
          <xdr:rowOff>104775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152400</xdr:colOff>
          <xdr:row>11</xdr:row>
          <xdr:rowOff>104775</xdr:rowOff>
        </xdr:to>
        <xdr:sp macro="" textlink="">
          <xdr:nvSpPr>
            <xdr:cNvPr id="4097" name="Control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152400</xdr:colOff>
          <xdr:row>13</xdr:row>
          <xdr:rowOff>104775</xdr:rowOff>
        </xdr:to>
        <xdr:sp macro="" textlink="">
          <xdr:nvSpPr>
            <xdr:cNvPr id="4098" name="Control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1</xdr:col>
          <xdr:colOff>152400</xdr:colOff>
          <xdr:row>14</xdr:row>
          <xdr:rowOff>104775</xdr:rowOff>
        </xdr:to>
        <xdr:sp macro="" textlink="">
          <xdr:nvSpPr>
            <xdr:cNvPr id="4099" name="Control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1</xdr:col>
          <xdr:colOff>152400</xdr:colOff>
          <xdr:row>17</xdr:row>
          <xdr:rowOff>104775</xdr:rowOff>
        </xdr:to>
        <xdr:sp macro="" textlink="">
          <xdr:nvSpPr>
            <xdr:cNvPr id="4100" name="Control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1</xdr:col>
          <xdr:colOff>152400</xdr:colOff>
          <xdr:row>20</xdr:row>
          <xdr:rowOff>104775</xdr:rowOff>
        </xdr:to>
        <xdr:sp macro="" textlink="">
          <xdr:nvSpPr>
            <xdr:cNvPr id="4101" name="Control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152400</xdr:colOff>
          <xdr:row>24</xdr:row>
          <xdr:rowOff>104775</xdr:rowOff>
        </xdr:to>
        <xdr:sp macro="" textlink="">
          <xdr:nvSpPr>
            <xdr:cNvPr id="4102" name="Control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1</xdr:col>
          <xdr:colOff>152400</xdr:colOff>
          <xdr:row>26</xdr:row>
          <xdr:rowOff>104775</xdr:rowOff>
        </xdr:to>
        <xdr:sp macro="" textlink="">
          <xdr:nvSpPr>
            <xdr:cNvPr id="4103" name="Control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1</xdr:col>
          <xdr:colOff>152400</xdr:colOff>
          <xdr:row>27</xdr:row>
          <xdr:rowOff>104775</xdr:rowOff>
        </xdr:to>
        <xdr:sp macro="" textlink="">
          <xdr:nvSpPr>
            <xdr:cNvPr id="4104" name="Control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1</xdr:col>
          <xdr:colOff>152400</xdr:colOff>
          <xdr:row>29</xdr:row>
          <xdr:rowOff>104775</xdr:rowOff>
        </xdr:to>
        <xdr:sp macro="" textlink="">
          <xdr:nvSpPr>
            <xdr:cNvPr id="4105" name="Control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1</xdr:col>
          <xdr:colOff>152400</xdr:colOff>
          <xdr:row>43</xdr:row>
          <xdr:rowOff>104775</xdr:rowOff>
        </xdr:to>
        <xdr:sp macro="" textlink="">
          <xdr:nvSpPr>
            <xdr:cNvPr id="4106" name="Control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1</xdr:col>
          <xdr:colOff>152400</xdr:colOff>
          <xdr:row>44</xdr:row>
          <xdr:rowOff>104775</xdr:rowOff>
        </xdr:to>
        <xdr:sp macro="" textlink="">
          <xdr:nvSpPr>
            <xdr:cNvPr id="4107" name="Control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54</xdr:row>
          <xdr:rowOff>0</xdr:rowOff>
        </xdr:from>
        <xdr:to>
          <xdr:col>1</xdr:col>
          <xdr:colOff>152400</xdr:colOff>
          <xdr:row>54</xdr:row>
          <xdr:rowOff>104775</xdr:rowOff>
        </xdr:to>
        <xdr:sp macro="" textlink="">
          <xdr:nvSpPr>
            <xdr:cNvPr id="4108" name="Control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55</xdr:row>
          <xdr:rowOff>0</xdr:rowOff>
        </xdr:from>
        <xdr:to>
          <xdr:col>1</xdr:col>
          <xdr:colOff>152400</xdr:colOff>
          <xdr:row>55</xdr:row>
          <xdr:rowOff>104775</xdr:rowOff>
        </xdr:to>
        <xdr:sp macro="" textlink="">
          <xdr:nvSpPr>
            <xdr:cNvPr id="4109" name="Control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59</xdr:row>
          <xdr:rowOff>0</xdr:rowOff>
        </xdr:from>
        <xdr:to>
          <xdr:col>1</xdr:col>
          <xdr:colOff>152400</xdr:colOff>
          <xdr:row>59</xdr:row>
          <xdr:rowOff>104775</xdr:rowOff>
        </xdr:to>
        <xdr:sp macro="" textlink="">
          <xdr:nvSpPr>
            <xdr:cNvPr id="4110" name="Control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71</xdr:row>
          <xdr:rowOff>0</xdr:rowOff>
        </xdr:from>
        <xdr:to>
          <xdr:col>1</xdr:col>
          <xdr:colOff>152400</xdr:colOff>
          <xdr:row>71</xdr:row>
          <xdr:rowOff>104775</xdr:rowOff>
        </xdr:to>
        <xdr:sp macro="" textlink="">
          <xdr:nvSpPr>
            <xdr:cNvPr id="4111" name="Control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152400</xdr:colOff>
          <xdr:row>73</xdr:row>
          <xdr:rowOff>104775</xdr:rowOff>
        </xdr:to>
        <xdr:sp macro="" textlink="">
          <xdr:nvSpPr>
            <xdr:cNvPr id="4112" name="Control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152400</xdr:colOff>
          <xdr:row>79</xdr:row>
          <xdr:rowOff>104775</xdr:rowOff>
        </xdr:to>
        <xdr:sp macro="" textlink="">
          <xdr:nvSpPr>
            <xdr:cNvPr id="4113" name="Control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13" Type="http://schemas.openxmlformats.org/officeDocument/2006/relationships/control" Target="../activeX/activeX9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7.xml"/><Relationship Id="rId5" Type="http://schemas.openxmlformats.org/officeDocument/2006/relationships/image" Target="../media/image1.emf"/><Relationship Id="rId10" Type="http://schemas.openxmlformats.org/officeDocument/2006/relationships/control" Target="../activeX/activeX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5.xml"/><Relationship Id="rId13" Type="http://schemas.openxmlformats.org/officeDocument/2006/relationships/control" Target="../activeX/activeX20.xml"/><Relationship Id="rId18" Type="http://schemas.openxmlformats.org/officeDocument/2006/relationships/control" Target="../activeX/activeX25.xml"/><Relationship Id="rId3" Type="http://schemas.openxmlformats.org/officeDocument/2006/relationships/control" Target="../activeX/activeX11.xml"/><Relationship Id="rId7" Type="http://schemas.openxmlformats.org/officeDocument/2006/relationships/control" Target="../activeX/activeX14.xml"/><Relationship Id="rId12" Type="http://schemas.openxmlformats.org/officeDocument/2006/relationships/control" Target="../activeX/activeX19.xml"/><Relationship Id="rId17" Type="http://schemas.openxmlformats.org/officeDocument/2006/relationships/control" Target="../activeX/activeX24.xml"/><Relationship Id="rId2" Type="http://schemas.openxmlformats.org/officeDocument/2006/relationships/vmlDrawing" Target="../drawings/vmlDrawing2.vml"/><Relationship Id="rId16" Type="http://schemas.openxmlformats.org/officeDocument/2006/relationships/control" Target="../activeX/activeX23.xml"/><Relationship Id="rId1" Type="http://schemas.openxmlformats.org/officeDocument/2006/relationships/drawing" Target="../drawings/drawing2.xml"/><Relationship Id="rId6" Type="http://schemas.openxmlformats.org/officeDocument/2006/relationships/control" Target="../activeX/activeX13.xml"/><Relationship Id="rId11" Type="http://schemas.openxmlformats.org/officeDocument/2006/relationships/control" Target="../activeX/activeX18.xml"/><Relationship Id="rId5" Type="http://schemas.openxmlformats.org/officeDocument/2006/relationships/control" Target="../activeX/activeX12.xml"/><Relationship Id="rId15" Type="http://schemas.openxmlformats.org/officeDocument/2006/relationships/control" Target="../activeX/activeX22.xml"/><Relationship Id="rId10" Type="http://schemas.openxmlformats.org/officeDocument/2006/relationships/control" Target="../activeX/activeX17.xml"/><Relationship Id="rId19" Type="http://schemas.openxmlformats.org/officeDocument/2006/relationships/control" Target="../activeX/activeX26.xml"/><Relationship Id="rId4" Type="http://schemas.openxmlformats.org/officeDocument/2006/relationships/image" Target="../media/image1.emf"/><Relationship Id="rId9" Type="http://schemas.openxmlformats.org/officeDocument/2006/relationships/control" Target="../activeX/activeX16.xml"/><Relationship Id="rId14" Type="http://schemas.openxmlformats.org/officeDocument/2006/relationships/control" Target="../activeX/activeX2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1.xml"/><Relationship Id="rId3" Type="http://schemas.openxmlformats.org/officeDocument/2006/relationships/control" Target="../activeX/activeX27.xml"/><Relationship Id="rId7" Type="http://schemas.openxmlformats.org/officeDocument/2006/relationships/control" Target="../activeX/activeX30.xml"/><Relationship Id="rId12" Type="http://schemas.openxmlformats.org/officeDocument/2006/relationships/control" Target="../activeX/activeX35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ontrol" Target="../activeX/activeX29.xml"/><Relationship Id="rId11" Type="http://schemas.openxmlformats.org/officeDocument/2006/relationships/control" Target="../activeX/activeX34.xml"/><Relationship Id="rId5" Type="http://schemas.openxmlformats.org/officeDocument/2006/relationships/control" Target="../activeX/activeX28.xml"/><Relationship Id="rId10" Type="http://schemas.openxmlformats.org/officeDocument/2006/relationships/control" Target="../activeX/activeX33.xml"/><Relationship Id="rId4" Type="http://schemas.openxmlformats.org/officeDocument/2006/relationships/image" Target="../media/image1.emf"/><Relationship Id="rId9" Type="http://schemas.openxmlformats.org/officeDocument/2006/relationships/control" Target="../activeX/activeX3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0.xml"/><Relationship Id="rId13" Type="http://schemas.openxmlformats.org/officeDocument/2006/relationships/control" Target="../activeX/activeX45.xml"/><Relationship Id="rId18" Type="http://schemas.openxmlformats.org/officeDocument/2006/relationships/control" Target="../activeX/activeX50.xml"/><Relationship Id="rId3" Type="http://schemas.openxmlformats.org/officeDocument/2006/relationships/control" Target="../activeX/activeX36.xml"/><Relationship Id="rId7" Type="http://schemas.openxmlformats.org/officeDocument/2006/relationships/control" Target="../activeX/activeX39.xml"/><Relationship Id="rId12" Type="http://schemas.openxmlformats.org/officeDocument/2006/relationships/control" Target="../activeX/activeX44.xml"/><Relationship Id="rId17" Type="http://schemas.openxmlformats.org/officeDocument/2006/relationships/control" Target="../activeX/activeX49.xml"/><Relationship Id="rId2" Type="http://schemas.openxmlformats.org/officeDocument/2006/relationships/vmlDrawing" Target="../drawings/vmlDrawing4.vml"/><Relationship Id="rId16" Type="http://schemas.openxmlformats.org/officeDocument/2006/relationships/control" Target="../activeX/activeX48.xml"/><Relationship Id="rId20" Type="http://schemas.openxmlformats.org/officeDocument/2006/relationships/control" Target="../activeX/activeX52.xml"/><Relationship Id="rId1" Type="http://schemas.openxmlformats.org/officeDocument/2006/relationships/drawing" Target="../drawings/drawing4.xml"/><Relationship Id="rId6" Type="http://schemas.openxmlformats.org/officeDocument/2006/relationships/control" Target="../activeX/activeX38.xml"/><Relationship Id="rId11" Type="http://schemas.openxmlformats.org/officeDocument/2006/relationships/control" Target="../activeX/activeX43.xml"/><Relationship Id="rId5" Type="http://schemas.openxmlformats.org/officeDocument/2006/relationships/control" Target="../activeX/activeX37.xml"/><Relationship Id="rId15" Type="http://schemas.openxmlformats.org/officeDocument/2006/relationships/control" Target="../activeX/activeX47.xml"/><Relationship Id="rId10" Type="http://schemas.openxmlformats.org/officeDocument/2006/relationships/control" Target="../activeX/activeX42.xml"/><Relationship Id="rId19" Type="http://schemas.openxmlformats.org/officeDocument/2006/relationships/control" Target="../activeX/activeX51.xml"/><Relationship Id="rId4" Type="http://schemas.openxmlformats.org/officeDocument/2006/relationships/image" Target="../media/image1.emf"/><Relationship Id="rId9" Type="http://schemas.openxmlformats.org/officeDocument/2006/relationships/control" Target="../activeX/activeX41.xml"/><Relationship Id="rId14" Type="http://schemas.openxmlformats.org/officeDocument/2006/relationships/control" Target="../activeX/activeX4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P57"/>
  <sheetViews>
    <sheetView workbookViewId="0">
      <selection activeCell="P1" sqref="P1"/>
    </sheetView>
  </sheetViews>
  <sheetFormatPr defaultRowHeight="15" x14ac:dyDescent="0.25"/>
  <cols>
    <col min="4" max="4" width="19.28515625" customWidth="1"/>
    <col min="5" max="5" width="18" customWidth="1"/>
    <col min="9" max="9" width="11" bestFit="1" customWidth="1"/>
    <col min="11" max="11" width="14.5703125" customWidth="1"/>
    <col min="12" max="13" width="10.5703125" bestFit="1" customWidth="1"/>
    <col min="14" max="14" width="11.140625" bestFit="1" customWidth="1"/>
  </cols>
  <sheetData>
    <row r="1" spans="2:16" ht="15" customHeight="1" x14ac:dyDescent="0.25">
      <c r="B1" s="1"/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K1" t="s">
        <v>233</v>
      </c>
      <c r="L1" t="s">
        <v>234</v>
      </c>
      <c r="M1" t="s">
        <v>235</v>
      </c>
      <c r="N1" t="s">
        <v>236</v>
      </c>
      <c r="P1">
        <f>COUNT(P2:P57)</f>
        <v>9</v>
      </c>
    </row>
    <row r="2" spans="2:16" ht="15" customHeight="1" x14ac:dyDescent="0.25">
      <c r="B2" s="2"/>
      <c r="C2" s="1">
        <v>1</v>
      </c>
      <c r="D2" t="s">
        <v>6</v>
      </c>
      <c r="E2" s="1" t="s">
        <v>7</v>
      </c>
      <c r="F2" s="1" t="s">
        <v>8</v>
      </c>
      <c r="G2" s="3">
        <v>2.8564814814814817E-2</v>
      </c>
      <c r="H2" s="4">
        <v>1</v>
      </c>
      <c r="I2" s="5"/>
      <c r="K2">
        <f>VLOOKUP($D2,Pressendye!$D$2:$H$57,5,0)</f>
        <v>1</v>
      </c>
      <c r="L2">
        <f>VLOOKUP($D2,'Hill of Fare'!$D$2:$H$72,5,0)</f>
        <v>1</v>
      </c>
      <c r="M2">
        <f>VLOOKUP($D2,'Mither Tap'!$D$2:$H$54,5,0)</f>
        <v>1</v>
      </c>
      <c r="N2">
        <f>VLOOKUP($D2,'Cheyne Hill'!$D$2:$H$80,5,0)</f>
        <v>1</v>
      </c>
      <c r="O2">
        <f>COUNT(K2:N2)</f>
        <v>4</v>
      </c>
      <c r="P2">
        <f>IF(O2&gt;2,1,"")</f>
        <v>1</v>
      </c>
    </row>
    <row r="3" spans="2:16" ht="15" customHeight="1" x14ac:dyDescent="0.25">
      <c r="B3" s="2"/>
      <c r="C3" s="1">
        <v>2</v>
      </c>
      <c r="D3" t="s">
        <v>9</v>
      </c>
      <c r="E3" s="1" t="s">
        <v>7</v>
      </c>
      <c r="F3" s="1" t="s">
        <v>8</v>
      </c>
      <c r="G3" s="3">
        <v>3.0162037037037032E-2</v>
      </c>
      <c r="H3" s="4">
        <v>1.056</v>
      </c>
      <c r="K3">
        <f>VLOOKUP($D3,Pressendye!$D$2:$H$57,5,0)</f>
        <v>1.056</v>
      </c>
      <c r="L3" t="e">
        <f>VLOOKUP($D3,'Hill of Fare'!$D$2:$H$72,5,0)</f>
        <v>#N/A</v>
      </c>
      <c r="M3" t="e">
        <f>VLOOKUP($D3,'Mither Tap'!$D$2:$H$54,5,0)</f>
        <v>#N/A</v>
      </c>
      <c r="N3">
        <f>VLOOKUP($D3,'Cheyne Hill'!$D$2:$H$80,5,0)</f>
        <v>1.054</v>
      </c>
      <c r="O3">
        <f t="shared" ref="O3:O57" si="0">COUNT(K3:N3)</f>
        <v>2</v>
      </c>
      <c r="P3" t="str">
        <f t="shared" ref="P3:P57" si="1">IF(O3&gt;2,1,"")</f>
        <v/>
      </c>
    </row>
    <row r="4" spans="2:16" ht="15" customHeight="1" x14ac:dyDescent="0.25">
      <c r="B4" s="2"/>
      <c r="C4" s="1">
        <v>3</v>
      </c>
      <c r="D4" t="s">
        <v>10</v>
      </c>
      <c r="E4" s="1" t="s">
        <v>11</v>
      </c>
      <c r="F4" s="1" t="s">
        <v>8</v>
      </c>
      <c r="G4" s="3">
        <v>3.0474537037037036E-2</v>
      </c>
      <c r="H4" s="4">
        <v>1.0669999999999999</v>
      </c>
      <c r="K4">
        <f>VLOOKUP($D4,Pressendye!$D$2:$H$57,5,0)</f>
        <v>1.0669999999999999</v>
      </c>
      <c r="L4" t="e">
        <f>VLOOKUP($D4,'Hill of Fare'!$D$2:$H$72,5,0)</f>
        <v>#N/A</v>
      </c>
      <c r="M4" t="e">
        <f>VLOOKUP($D4,'Mither Tap'!$D$2:$H$54,5,0)</f>
        <v>#N/A</v>
      </c>
      <c r="N4" t="e">
        <f>VLOOKUP($D4,'Cheyne Hill'!$D$2:$H$80,5,0)</f>
        <v>#N/A</v>
      </c>
      <c r="O4">
        <f t="shared" si="0"/>
        <v>1</v>
      </c>
      <c r="P4" t="str">
        <f t="shared" si="1"/>
        <v/>
      </c>
    </row>
    <row r="5" spans="2:16" ht="15" customHeight="1" x14ac:dyDescent="0.25">
      <c r="B5" s="2"/>
      <c r="C5" s="1">
        <v>4</v>
      </c>
      <c r="D5" t="s">
        <v>12</v>
      </c>
      <c r="E5" s="1" t="s">
        <v>13</v>
      </c>
      <c r="F5" s="1" t="s">
        <v>8</v>
      </c>
      <c r="G5" s="3">
        <v>3.1145833333333334E-2</v>
      </c>
      <c r="H5" s="4">
        <v>1.0900000000000001</v>
      </c>
      <c r="K5">
        <f>VLOOKUP($D5,Pressendye!$D$2:$H$57,5,0)</f>
        <v>1.0900000000000001</v>
      </c>
      <c r="L5" t="e">
        <f>VLOOKUP($D5,'Hill of Fare'!$D$2:$H$72,5,0)</f>
        <v>#N/A</v>
      </c>
      <c r="M5" t="e">
        <f>VLOOKUP($D5,'Mither Tap'!$D$2:$H$54,5,0)</f>
        <v>#N/A</v>
      </c>
      <c r="N5" t="e">
        <f>VLOOKUP($D5,'Cheyne Hill'!$D$2:$H$80,5,0)</f>
        <v>#N/A</v>
      </c>
      <c r="O5">
        <f t="shared" si="0"/>
        <v>1</v>
      </c>
      <c r="P5" t="str">
        <f t="shared" si="1"/>
        <v/>
      </c>
    </row>
    <row r="6" spans="2:16" ht="15" customHeight="1" x14ac:dyDescent="0.25">
      <c r="B6" s="2"/>
      <c r="C6" s="1">
        <v>5</v>
      </c>
      <c r="D6" t="s">
        <v>14</v>
      </c>
      <c r="E6" s="1" t="s">
        <v>15</v>
      </c>
      <c r="F6" s="1" t="s">
        <v>16</v>
      </c>
      <c r="G6" s="3">
        <v>3.1400462962962963E-2</v>
      </c>
      <c r="H6" s="4">
        <v>1.099</v>
      </c>
      <c r="K6">
        <f>VLOOKUP($D6,Pressendye!$D$2:$H$57,5,0)</f>
        <v>1.099</v>
      </c>
      <c r="L6" t="e">
        <f>VLOOKUP($D6,'Hill of Fare'!$D$2:$H$72,5,0)</f>
        <v>#N/A</v>
      </c>
      <c r="M6" t="e">
        <f>VLOOKUP($D6,'Mither Tap'!$D$2:$H$54,5,0)</f>
        <v>#N/A</v>
      </c>
      <c r="N6" t="e">
        <f>VLOOKUP($D6,'Cheyne Hill'!$D$2:$H$80,5,0)</f>
        <v>#N/A</v>
      </c>
      <c r="O6">
        <f t="shared" si="0"/>
        <v>1</v>
      </c>
      <c r="P6" t="str">
        <f t="shared" si="1"/>
        <v/>
      </c>
    </row>
    <row r="7" spans="2:16" ht="15" customHeight="1" x14ac:dyDescent="0.25">
      <c r="B7" s="2"/>
      <c r="C7" s="1">
        <v>6</v>
      </c>
      <c r="D7" t="s">
        <v>17</v>
      </c>
      <c r="E7" s="1" t="s">
        <v>18</v>
      </c>
      <c r="F7" s="1" t="s">
        <v>8</v>
      </c>
      <c r="G7" s="3">
        <v>3.1805555555555552E-2</v>
      </c>
      <c r="H7" s="4">
        <v>1.113</v>
      </c>
      <c r="K7">
        <f>VLOOKUP($D7,Pressendye!$D$2:$H$57,5,0)</f>
        <v>1.113</v>
      </c>
      <c r="L7" t="e">
        <f>VLOOKUP($D7,'Hill of Fare'!$D$2:$H$72,5,0)</f>
        <v>#N/A</v>
      </c>
      <c r="M7" t="e">
        <f>VLOOKUP($D7,'Mither Tap'!$D$2:$H$54,5,0)</f>
        <v>#N/A</v>
      </c>
      <c r="N7" t="e">
        <f>VLOOKUP($D7,'Cheyne Hill'!$D$2:$H$80,5,0)</f>
        <v>#N/A</v>
      </c>
      <c r="O7">
        <f t="shared" si="0"/>
        <v>1</v>
      </c>
      <c r="P7" t="str">
        <f t="shared" si="1"/>
        <v/>
      </c>
    </row>
    <row r="8" spans="2:16" ht="15" customHeight="1" x14ac:dyDescent="0.25">
      <c r="B8" s="2"/>
      <c r="C8" s="1">
        <v>7</v>
      </c>
      <c r="D8" t="s">
        <v>19</v>
      </c>
      <c r="E8" s="1" t="s">
        <v>18</v>
      </c>
      <c r="F8" s="1" t="s">
        <v>8</v>
      </c>
      <c r="G8" s="3">
        <v>3.1921296296296302E-2</v>
      </c>
      <c r="H8" s="4">
        <v>1.1180000000000001</v>
      </c>
      <c r="K8">
        <f>VLOOKUP($D8,Pressendye!$D$2:$H$57,5,0)</f>
        <v>1.1180000000000001</v>
      </c>
      <c r="L8">
        <f>VLOOKUP($D8,'Hill of Fare'!$D$2:$H$72,5,0)</f>
        <v>1.1060000000000001</v>
      </c>
      <c r="M8" t="e">
        <f>VLOOKUP($D8,'Mither Tap'!$D$2:$H$54,5,0)</f>
        <v>#N/A</v>
      </c>
      <c r="N8" t="e">
        <f>VLOOKUP($D8,'Cheyne Hill'!$D$2:$H$80,5,0)</f>
        <v>#N/A</v>
      </c>
      <c r="O8">
        <f t="shared" si="0"/>
        <v>2</v>
      </c>
      <c r="P8" t="str">
        <f t="shared" si="1"/>
        <v/>
      </c>
    </row>
    <row r="9" spans="2:16" ht="15" customHeight="1" x14ac:dyDescent="0.25">
      <c r="B9" s="2"/>
      <c r="C9" s="1">
        <v>8</v>
      </c>
      <c r="D9" t="s">
        <v>20</v>
      </c>
      <c r="E9" s="1" t="s">
        <v>18</v>
      </c>
      <c r="F9" s="1" t="s">
        <v>16</v>
      </c>
      <c r="G9" s="3">
        <v>3.2199074074074074E-2</v>
      </c>
      <c r="H9" s="4">
        <v>1.127</v>
      </c>
      <c r="K9">
        <f>VLOOKUP($D9,Pressendye!$D$2:$H$57,5,0)</f>
        <v>1.127</v>
      </c>
      <c r="L9">
        <f>VLOOKUP($D9,'Hill of Fare'!$D$2:$H$72,5,0)</f>
        <v>1.111</v>
      </c>
      <c r="M9" t="e">
        <f>VLOOKUP($D9,'Mither Tap'!$D$2:$H$54,5,0)</f>
        <v>#N/A</v>
      </c>
      <c r="N9">
        <f>VLOOKUP($D9,'Cheyne Hill'!$D$2:$H$80,5,0)</f>
        <v>1.127</v>
      </c>
      <c r="O9">
        <f t="shared" si="0"/>
        <v>3</v>
      </c>
      <c r="P9">
        <f t="shared" si="1"/>
        <v>1</v>
      </c>
    </row>
    <row r="10" spans="2:16" ht="15" customHeight="1" x14ac:dyDescent="0.25">
      <c r="B10" s="2"/>
      <c r="C10" s="1">
        <v>9</v>
      </c>
      <c r="D10" t="s">
        <v>21</v>
      </c>
      <c r="E10" s="1" t="s">
        <v>18</v>
      </c>
      <c r="F10" s="1" t="s">
        <v>8</v>
      </c>
      <c r="G10" s="3">
        <v>3.2407407407407406E-2</v>
      </c>
      <c r="H10" s="4">
        <v>1.135</v>
      </c>
      <c r="K10">
        <f>VLOOKUP($D10,Pressendye!$D$2:$H$57,5,0)</f>
        <v>1.135</v>
      </c>
      <c r="L10" t="e">
        <f>VLOOKUP($D10,'Hill of Fare'!$D$2:$H$72,5,0)</f>
        <v>#N/A</v>
      </c>
      <c r="M10" t="e">
        <f>VLOOKUP($D10,'Mither Tap'!$D$2:$H$54,5,0)</f>
        <v>#N/A</v>
      </c>
      <c r="N10" t="e">
        <f>VLOOKUP($D10,'Cheyne Hill'!$D$2:$H$80,5,0)</f>
        <v>#N/A</v>
      </c>
      <c r="O10">
        <f t="shared" si="0"/>
        <v>1</v>
      </c>
      <c r="P10" t="str">
        <f t="shared" si="1"/>
        <v/>
      </c>
    </row>
    <row r="11" spans="2:16" ht="15" customHeight="1" x14ac:dyDescent="0.25">
      <c r="B11" s="2"/>
      <c r="C11" s="1">
        <v>10</v>
      </c>
      <c r="D11" t="s">
        <v>22</v>
      </c>
      <c r="E11" s="1" t="s">
        <v>23</v>
      </c>
      <c r="F11" s="1" t="s">
        <v>24</v>
      </c>
      <c r="G11" s="3">
        <v>3.2442129629629633E-2</v>
      </c>
      <c r="H11" s="4">
        <v>1.1359999999999999</v>
      </c>
      <c r="K11">
        <f>VLOOKUP($D11,Pressendye!$D$2:$H$57,5,0)</f>
        <v>1.1359999999999999</v>
      </c>
      <c r="L11" t="e">
        <f>VLOOKUP($D11,'Hill of Fare'!$D$2:$H$72,5,0)</f>
        <v>#N/A</v>
      </c>
      <c r="M11" t="e">
        <f>VLOOKUP($D11,'Mither Tap'!$D$2:$H$54,5,0)</f>
        <v>#N/A</v>
      </c>
      <c r="N11" t="e">
        <f>VLOOKUP($D11,'Cheyne Hill'!$D$2:$H$80,5,0)</f>
        <v>#N/A</v>
      </c>
      <c r="O11">
        <f t="shared" si="0"/>
        <v>1</v>
      </c>
      <c r="P11" t="str">
        <f t="shared" si="1"/>
        <v/>
      </c>
    </row>
    <row r="12" spans="2:16" ht="15" customHeight="1" x14ac:dyDescent="0.25">
      <c r="B12" s="2"/>
      <c r="C12" s="1">
        <v>11</v>
      </c>
      <c r="D12" t="s">
        <v>25</v>
      </c>
      <c r="E12" s="1" t="s">
        <v>18</v>
      </c>
      <c r="F12" s="1" t="s">
        <v>26</v>
      </c>
      <c r="G12" s="3">
        <v>3.2743055555555553E-2</v>
      </c>
      <c r="H12" s="4">
        <v>1.1459999999999999</v>
      </c>
      <c r="K12">
        <f>VLOOKUP($D12,Pressendye!$D$2:$H$57,5,0)</f>
        <v>1.1459999999999999</v>
      </c>
      <c r="L12" t="e">
        <f>VLOOKUP($D12,'Hill of Fare'!$D$2:$H$72,5,0)</f>
        <v>#N/A</v>
      </c>
      <c r="M12" t="e">
        <f>VLOOKUP($D12,'Mither Tap'!$D$2:$H$54,5,0)</f>
        <v>#N/A</v>
      </c>
      <c r="N12">
        <f>VLOOKUP($D12,'Cheyne Hill'!$D$2:$H$80,5,0)</f>
        <v>1.1779999999999999</v>
      </c>
      <c r="O12">
        <f t="shared" si="0"/>
        <v>2</v>
      </c>
      <c r="P12" t="str">
        <f t="shared" si="1"/>
        <v/>
      </c>
    </row>
    <row r="13" spans="2:16" ht="15" customHeight="1" x14ac:dyDescent="0.25">
      <c r="B13" s="2"/>
      <c r="C13" s="1">
        <v>12</v>
      </c>
      <c r="D13" t="s">
        <v>27</v>
      </c>
      <c r="E13" s="1" t="s">
        <v>18</v>
      </c>
      <c r="F13" s="1" t="s">
        <v>28</v>
      </c>
      <c r="G13" s="3">
        <v>3.2939814814814811E-2</v>
      </c>
      <c r="H13" s="4">
        <v>1.153</v>
      </c>
      <c r="K13">
        <f>VLOOKUP($D13,Pressendye!$D$2:$H$57,5,0)</f>
        <v>1.153</v>
      </c>
      <c r="L13">
        <f>VLOOKUP($D13,'Hill of Fare'!$D$2:$H$72,5,0)</f>
        <v>1.1519999999999999</v>
      </c>
      <c r="M13" t="e">
        <f>VLOOKUP($D13,'Mither Tap'!$D$2:$H$54,5,0)</f>
        <v>#N/A</v>
      </c>
      <c r="N13" t="e">
        <f>VLOOKUP($D13,'Cheyne Hill'!$D$2:$H$80,5,0)</f>
        <v>#N/A</v>
      </c>
      <c r="O13">
        <f t="shared" si="0"/>
        <v>2</v>
      </c>
      <c r="P13" t="str">
        <f t="shared" si="1"/>
        <v/>
      </c>
    </row>
    <row r="14" spans="2:16" ht="15" customHeight="1" x14ac:dyDescent="0.25">
      <c r="B14" s="2"/>
      <c r="C14" s="1">
        <v>13</v>
      </c>
      <c r="D14" t="s">
        <v>29</v>
      </c>
      <c r="E14" s="1" t="s">
        <v>18</v>
      </c>
      <c r="F14" s="1" t="s">
        <v>8</v>
      </c>
      <c r="G14" s="3">
        <v>3.3136574074074075E-2</v>
      </c>
      <c r="H14" s="4">
        <v>1.1599999999999999</v>
      </c>
      <c r="K14">
        <f>VLOOKUP($D14,Pressendye!$D$2:$H$57,5,0)</f>
        <v>1.1599999999999999</v>
      </c>
      <c r="L14" t="e">
        <f>VLOOKUP($D14,'Hill of Fare'!$D$2:$H$72,5,0)</f>
        <v>#N/A</v>
      </c>
      <c r="M14" t="e">
        <f>VLOOKUP($D14,'Mither Tap'!$D$2:$H$54,5,0)</f>
        <v>#N/A</v>
      </c>
      <c r="N14" t="e">
        <f>VLOOKUP($D14,'Cheyne Hill'!$D$2:$H$80,5,0)</f>
        <v>#N/A</v>
      </c>
      <c r="O14">
        <f t="shared" si="0"/>
        <v>1</v>
      </c>
      <c r="P14" t="str">
        <f t="shared" si="1"/>
        <v/>
      </c>
    </row>
    <row r="15" spans="2:16" ht="15" customHeight="1" x14ac:dyDescent="0.25">
      <c r="B15" s="2"/>
      <c r="C15" s="1">
        <v>14</v>
      </c>
      <c r="D15" t="s">
        <v>30</v>
      </c>
      <c r="E15" s="1" t="s">
        <v>31</v>
      </c>
      <c r="F15" s="1" t="s">
        <v>8</v>
      </c>
      <c r="G15" s="3">
        <v>3.3425925925925921E-2</v>
      </c>
      <c r="H15" s="4">
        <v>1.17</v>
      </c>
      <c r="K15">
        <f>VLOOKUP($D15,Pressendye!$D$2:$H$57,5,0)</f>
        <v>1.17</v>
      </c>
      <c r="L15" t="e">
        <f>VLOOKUP($D15,'Hill of Fare'!$D$2:$H$72,5,0)</f>
        <v>#N/A</v>
      </c>
      <c r="M15" t="e">
        <f>VLOOKUP($D15,'Mither Tap'!$D$2:$H$54,5,0)</f>
        <v>#N/A</v>
      </c>
      <c r="N15" t="e">
        <f>VLOOKUP($D15,'Cheyne Hill'!$D$2:$H$80,5,0)</f>
        <v>#N/A</v>
      </c>
      <c r="O15">
        <f t="shared" si="0"/>
        <v>1</v>
      </c>
      <c r="P15" t="str">
        <f t="shared" si="1"/>
        <v/>
      </c>
    </row>
    <row r="16" spans="2:16" ht="15" customHeight="1" x14ac:dyDescent="0.25">
      <c r="B16" s="2"/>
      <c r="C16" s="1">
        <v>15</v>
      </c>
      <c r="D16" t="s">
        <v>32</v>
      </c>
      <c r="E16" s="1" t="s">
        <v>7</v>
      </c>
      <c r="F16" s="1" t="s">
        <v>16</v>
      </c>
      <c r="G16" s="3">
        <v>3.3449074074074069E-2</v>
      </c>
      <c r="H16" s="4">
        <v>1.171</v>
      </c>
      <c r="K16">
        <f>VLOOKUP($D16,Pressendye!$D$2:$H$57,5,0)</f>
        <v>1.171</v>
      </c>
      <c r="L16">
        <f>VLOOKUP($D16,'Hill of Fare'!$D$2:$H$72,5,0)</f>
        <v>1.208</v>
      </c>
      <c r="M16" t="e">
        <f>VLOOKUP($D16,'Mither Tap'!$D$2:$H$54,5,0)</f>
        <v>#N/A</v>
      </c>
      <c r="N16" t="e">
        <f>VLOOKUP($D16,'Cheyne Hill'!$D$2:$H$80,5,0)</f>
        <v>#N/A</v>
      </c>
      <c r="O16">
        <f t="shared" si="0"/>
        <v>2</v>
      </c>
      <c r="P16" t="str">
        <f t="shared" si="1"/>
        <v/>
      </c>
    </row>
    <row r="17" spans="2:16" ht="15" customHeight="1" x14ac:dyDescent="0.25">
      <c r="B17" s="2"/>
      <c r="C17" s="1">
        <v>16</v>
      </c>
      <c r="D17" t="s">
        <v>33</v>
      </c>
      <c r="E17" s="1" t="s">
        <v>34</v>
      </c>
      <c r="F17" s="1" t="s">
        <v>26</v>
      </c>
      <c r="G17" s="3">
        <v>3.3599537037037039E-2</v>
      </c>
      <c r="H17" s="4">
        <v>1.1759999999999999</v>
      </c>
      <c r="K17">
        <f>VLOOKUP($D17,Pressendye!$D$2:$H$57,5,0)</f>
        <v>1.1759999999999999</v>
      </c>
      <c r="L17" t="e">
        <f>VLOOKUP($D17,'Hill of Fare'!$D$2:$H$72,5,0)</f>
        <v>#N/A</v>
      </c>
      <c r="M17" t="e">
        <f>VLOOKUP($D17,'Mither Tap'!$D$2:$H$54,5,0)</f>
        <v>#N/A</v>
      </c>
      <c r="N17" t="e">
        <f>VLOOKUP($D17,'Cheyne Hill'!$D$2:$H$80,5,0)</f>
        <v>#N/A</v>
      </c>
      <c r="O17">
        <f t="shared" si="0"/>
        <v>1</v>
      </c>
      <c r="P17" t="str">
        <f t="shared" si="1"/>
        <v/>
      </c>
    </row>
    <row r="18" spans="2:16" ht="15" customHeight="1" x14ac:dyDescent="0.25">
      <c r="B18" s="2"/>
      <c r="C18" s="1">
        <v>17</v>
      </c>
      <c r="D18" t="s">
        <v>35</v>
      </c>
      <c r="E18" s="1" t="s">
        <v>36</v>
      </c>
      <c r="F18" s="1" t="s">
        <v>16</v>
      </c>
      <c r="G18" s="3">
        <v>3.3819444444444451E-2</v>
      </c>
      <c r="H18" s="4">
        <v>1.1839999999999999</v>
      </c>
      <c r="K18">
        <f>VLOOKUP($D18,Pressendye!$D$2:$H$57,5,0)</f>
        <v>1.1839999999999999</v>
      </c>
      <c r="L18" t="e">
        <f>VLOOKUP($D18,'Hill of Fare'!$D$2:$H$72,5,0)</f>
        <v>#N/A</v>
      </c>
      <c r="M18">
        <f>VLOOKUP($D18,'Mither Tap'!$D$2:$H$54,5,0)</f>
        <v>1.2709999999999999</v>
      </c>
      <c r="N18" t="e">
        <f>VLOOKUP($D18,'Cheyne Hill'!$D$2:$H$80,5,0)</f>
        <v>#N/A</v>
      </c>
      <c r="O18">
        <f t="shared" si="0"/>
        <v>2</v>
      </c>
      <c r="P18" t="str">
        <f t="shared" si="1"/>
        <v/>
      </c>
    </row>
    <row r="19" spans="2:16" ht="15" customHeight="1" x14ac:dyDescent="0.25">
      <c r="B19" s="2"/>
      <c r="C19" s="1">
        <v>18</v>
      </c>
      <c r="D19" t="s">
        <v>37</v>
      </c>
      <c r="E19" s="1" t="s">
        <v>36</v>
      </c>
      <c r="F19" s="1" t="s">
        <v>8</v>
      </c>
      <c r="G19" s="3">
        <v>3.3842592592592598E-2</v>
      </c>
      <c r="H19" s="4">
        <v>1.1850000000000001</v>
      </c>
      <c r="K19">
        <f>VLOOKUP($D19,Pressendye!$D$2:$H$57,5,0)</f>
        <v>1.1850000000000001</v>
      </c>
      <c r="L19" t="e">
        <f>VLOOKUP($D19,'Hill of Fare'!$D$2:$H$72,5,0)</f>
        <v>#N/A</v>
      </c>
      <c r="M19">
        <f>VLOOKUP($D19,'Mither Tap'!$D$2:$H$54,5,0)</f>
        <v>1.2869999999999999</v>
      </c>
      <c r="N19" t="e">
        <f>VLOOKUP($D19,'Cheyne Hill'!$D$2:$H$80,5,0)</f>
        <v>#N/A</v>
      </c>
      <c r="O19">
        <f t="shared" si="0"/>
        <v>2</v>
      </c>
      <c r="P19" t="str">
        <f t="shared" si="1"/>
        <v/>
      </c>
    </row>
    <row r="20" spans="2:16" ht="15" customHeight="1" x14ac:dyDescent="0.25">
      <c r="B20" s="2"/>
      <c r="C20" s="1">
        <v>19</v>
      </c>
      <c r="D20" t="s">
        <v>38</v>
      </c>
      <c r="E20" s="1" t="s">
        <v>18</v>
      </c>
      <c r="F20" s="1" t="s">
        <v>24</v>
      </c>
      <c r="G20" s="3">
        <v>3.3969907407407407E-2</v>
      </c>
      <c r="H20" s="4">
        <v>1.1890000000000001</v>
      </c>
      <c r="K20">
        <f>VLOOKUP($D20,Pressendye!$D$2:$H$57,5,0)</f>
        <v>1.1890000000000001</v>
      </c>
      <c r="L20" t="e">
        <f>VLOOKUP($D20,'Hill of Fare'!$D$2:$H$72,5,0)</f>
        <v>#N/A</v>
      </c>
      <c r="M20" t="e">
        <f>VLOOKUP($D20,'Mither Tap'!$D$2:$H$54,5,0)</f>
        <v>#N/A</v>
      </c>
      <c r="N20" t="e">
        <f>VLOOKUP($D20,'Cheyne Hill'!$D$2:$H$80,5,0)</f>
        <v>#N/A</v>
      </c>
      <c r="O20">
        <f t="shared" si="0"/>
        <v>1</v>
      </c>
      <c r="P20" t="str">
        <f t="shared" si="1"/>
        <v/>
      </c>
    </row>
    <row r="21" spans="2:16" ht="15" customHeight="1" x14ac:dyDescent="0.25">
      <c r="B21" s="2"/>
      <c r="C21" s="1">
        <v>20</v>
      </c>
      <c r="D21" t="s">
        <v>39</v>
      </c>
      <c r="E21" s="1" t="s">
        <v>11</v>
      </c>
      <c r="F21" s="1" t="s">
        <v>8</v>
      </c>
      <c r="G21" s="3">
        <v>3.4398148148148143E-2</v>
      </c>
      <c r="H21" s="4">
        <v>1.204</v>
      </c>
      <c r="K21">
        <f>VLOOKUP($D21,Pressendye!$D$2:$H$57,5,0)</f>
        <v>1.204</v>
      </c>
      <c r="L21">
        <f>VLOOKUP($D21,'Hill of Fare'!$D$2:$H$72,5,0)</f>
        <v>1.1819999999999999</v>
      </c>
      <c r="M21" t="e">
        <f>VLOOKUP($D21,'Mither Tap'!$D$2:$H$54,5,0)</f>
        <v>#N/A</v>
      </c>
      <c r="N21" t="e">
        <f>VLOOKUP($D21,'Cheyne Hill'!$D$2:$H$80,5,0)</f>
        <v>#N/A</v>
      </c>
      <c r="O21">
        <f t="shared" si="0"/>
        <v>2</v>
      </c>
      <c r="P21" t="str">
        <f t="shared" si="1"/>
        <v/>
      </c>
    </row>
    <row r="22" spans="2:16" ht="15" customHeight="1" x14ac:dyDescent="0.25">
      <c r="B22" s="2"/>
      <c r="C22" s="1">
        <v>21</v>
      </c>
      <c r="D22" t="s">
        <v>40</v>
      </c>
      <c r="E22" s="1" t="s">
        <v>7</v>
      </c>
      <c r="F22" s="1" t="s">
        <v>16</v>
      </c>
      <c r="G22" s="3">
        <v>3.4641203703703702E-2</v>
      </c>
      <c r="H22" s="4">
        <v>1.2130000000000001</v>
      </c>
      <c r="K22">
        <f>VLOOKUP($D22,Pressendye!$D$2:$H$57,5,0)</f>
        <v>1.2130000000000001</v>
      </c>
      <c r="L22" t="e">
        <f>VLOOKUP($D22,'Hill of Fare'!$D$2:$H$72,5,0)</f>
        <v>#N/A</v>
      </c>
      <c r="M22" t="e">
        <f>VLOOKUP($D22,'Mither Tap'!$D$2:$H$54,5,0)</f>
        <v>#N/A</v>
      </c>
      <c r="N22" t="e">
        <f>VLOOKUP($D22,'Cheyne Hill'!$D$2:$H$80,5,0)</f>
        <v>#N/A</v>
      </c>
      <c r="O22">
        <f t="shared" si="0"/>
        <v>1</v>
      </c>
      <c r="P22" t="str">
        <f t="shared" si="1"/>
        <v/>
      </c>
    </row>
    <row r="23" spans="2:16" ht="15" customHeight="1" x14ac:dyDescent="0.25">
      <c r="B23" s="2"/>
      <c r="C23" s="1">
        <v>22</v>
      </c>
      <c r="D23" t="s">
        <v>41</v>
      </c>
      <c r="E23" s="1" t="s">
        <v>18</v>
      </c>
      <c r="F23" s="1" t="s">
        <v>26</v>
      </c>
      <c r="G23" s="3">
        <v>3.4791666666666672E-2</v>
      </c>
      <c r="H23" s="4">
        <v>1.218</v>
      </c>
      <c r="K23">
        <f>VLOOKUP($D23,Pressendye!$D$2:$H$57,5,0)</f>
        <v>1.218</v>
      </c>
      <c r="L23" t="e">
        <f>VLOOKUP($D23,'Hill of Fare'!$D$2:$H$72,5,0)</f>
        <v>#N/A</v>
      </c>
      <c r="M23" t="e">
        <f>VLOOKUP($D23,'Mither Tap'!$D$2:$H$54,5,0)</f>
        <v>#N/A</v>
      </c>
      <c r="N23" t="e">
        <f>VLOOKUP($D23,'Cheyne Hill'!$D$2:$H$80,5,0)</f>
        <v>#N/A</v>
      </c>
      <c r="O23">
        <f t="shared" si="0"/>
        <v>1</v>
      </c>
      <c r="P23" t="str">
        <f t="shared" si="1"/>
        <v/>
      </c>
    </row>
    <row r="24" spans="2:16" ht="15" customHeight="1" x14ac:dyDescent="0.25">
      <c r="B24" s="2"/>
      <c r="C24" s="1">
        <v>23</v>
      </c>
      <c r="D24" t="s">
        <v>42</v>
      </c>
      <c r="E24" s="1" t="s">
        <v>11</v>
      </c>
      <c r="F24" s="1" t="s">
        <v>26</v>
      </c>
      <c r="G24" s="3">
        <v>3.4861111111111114E-2</v>
      </c>
      <c r="H24" s="4">
        <v>1.22</v>
      </c>
      <c r="K24">
        <f>VLOOKUP($D24,Pressendye!$D$2:$H$57,5,0)</f>
        <v>1.22</v>
      </c>
      <c r="L24">
        <f>VLOOKUP($D24,'Hill of Fare'!$D$2:$H$72,5,0)</f>
        <v>1.258</v>
      </c>
      <c r="M24">
        <f>VLOOKUP($D24,'Mither Tap'!$D$2:$H$54,5,0)</f>
        <v>1.323</v>
      </c>
      <c r="N24">
        <f>VLOOKUP($D24,'Cheyne Hill'!$D$2:$H$80,5,0)</f>
        <v>1.2669999999999999</v>
      </c>
      <c r="O24">
        <f t="shared" si="0"/>
        <v>4</v>
      </c>
      <c r="P24">
        <f t="shared" si="1"/>
        <v>1</v>
      </c>
    </row>
    <row r="25" spans="2:16" ht="15" customHeight="1" x14ac:dyDescent="0.25">
      <c r="B25" s="2"/>
      <c r="C25" s="1">
        <v>24</v>
      </c>
      <c r="D25" t="s">
        <v>43</v>
      </c>
      <c r="E25" s="1" t="s">
        <v>11</v>
      </c>
      <c r="F25" s="1" t="s">
        <v>26</v>
      </c>
      <c r="G25" s="3">
        <v>3.532407407407407E-2</v>
      </c>
      <c r="H25" s="4">
        <v>1.2370000000000001</v>
      </c>
      <c r="K25">
        <f>VLOOKUP($D25,Pressendye!$D$2:$H$57,5,0)</f>
        <v>1.2370000000000001</v>
      </c>
      <c r="L25">
        <f>VLOOKUP($D25,'Hill of Fare'!$D$2:$H$72,5,0)</f>
        <v>1.2509999999999999</v>
      </c>
      <c r="M25" t="e">
        <f>VLOOKUP($D25,'Mither Tap'!$D$2:$H$54,5,0)</f>
        <v>#N/A</v>
      </c>
      <c r="N25" t="e">
        <f>VLOOKUP($D25,'Cheyne Hill'!$D$2:$H$80,5,0)</f>
        <v>#N/A</v>
      </c>
      <c r="O25">
        <f t="shared" si="0"/>
        <v>2</v>
      </c>
      <c r="P25" t="str">
        <f t="shared" si="1"/>
        <v/>
      </c>
    </row>
    <row r="26" spans="2:16" ht="15" customHeight="1" x14ac:dyDescent="0.25">
      <c r="B26" s="2"/>
      <c r="C26" s="1">
        <v>25</v>
      </c>
      <c r="D26" t="s">
        <v>44</v>
      </c>
      <c r="E26" s="1" t="s">
        <v>18</v>
      </c>
      <c r="F26" s="1" t="s">
        <v>16</v>
      </c>
      <c r="G26" s="3">
        <v>3.5486111111111114E-2</v>
      </c>
      <c r="H26" s="4">
        <v>1.242</v>
      </c>
      <c r="K26">
        <f>VLOOKUP($D26,Pressendye!$D$2:$H$57,5,0)</f>
        <v>1.242</v>
      </c>
      <c r="L26">
        <f>VLOOKUP($D26,'Hill of Fare'!$D$2:$H$72,5,0)</f>
        <v>1.256</v>
      </c>
      <c r="M26">
        <f>VLOOKUP($D26,'Mither Tap'!$D$2:$H$54,5,0)</f>
        <v>1.294</v>
      </c>
      <c r="N26">
        <f>VLOOKUP($D26,'Cheyne Hill'!$D$2:$H$80,5,0)</f>
        <v>1.272</v>
      </c>
      <c r="O26">
        <f t="shared" si="0"/>
        <v>4</v>
      </c>
      <c r="P26">
        <f t="shared" si="1"/>
        <v>1</v>
      </c>
    </row>
    <row r="27" spans="2:16" ht="15" customHeight="1" x14ac:dyDescent="0.25">
      <c r="B27" s="2"/>
      <c r="C27" s="1">
        <v>26</v>
      </c>
      <c r="D27" t="s">
        <v>45</v>
      </c>
      <c r="E27" s="1" t="s">
        <v>11</v>
      </c>
      <c r="F27" s="1" t="s">
        <v>26</v>
      </c>
      <c r="G27" s="3">
        <v>3.5879629629629629E-2</v>
      </c>
      <c r="H27" s="4">
        <v>1.256</v>
      </c>
      <c r="K27">
        <f>VLOOKUP($D27,Pressendye!$D$2:$H$57,5,0)</f>
        <v>1.256</v>
      </c>
      <c r="L27" t="e">
        <f>VLOOKUP($D27,'Hill of Fare'!$D$2:$H$72,5,0)</f>
        <v>#N/A</v>
      </c>
      <c r="M27" t="e">
        <f>VLOOKUP($D27,'Mither Tap'!$D$2:$H$54,5,0)</f>
        <v>#N/A</v>
      </c>
      <c r="N27" t="e">
        <f>VLOOKUP($D27,'Cheyne Hill'!$D$2:$H$80,5,0)</f>
        <v>#N/A</v>
      </c>
      <c r="O27">
        <f t="shared" si="0"/>
        <v>1</v>
      </c>
      <c r="P27" t="str">
        <f t="shared" si="1"/>
        <v/>
      </c>
    </row>
    <row r="28" spans="2:16" ht="15" customHeight="1" x14ac:dyDescent="0.25">
      <c r="B28" s="2"/>
      <c r="C28" s="1">
        <v>27</v>
      </c>
      <c r="D28" t="s">
        <v>46</v>
      </c>
      <c r="E28" s="1" t="s">
        <v>47</v>
      </c>
      <c r="F28" s="1" t="s">
        <v>8</v>
      </c>
      <c r="G28" s="3">
        <v>3.6087962962962968E-2</v>
      </c>
      <c r="H28" s="4">
        <v>1.2629999999999999</v>
      </c>
      <c r="K28">
        <f>VLOOKUP($D28,Pressendye!$D$2:$H$57,5,0)</f>
        <v>1.2629999999999999</v>
      </c>
      <c r="L28" t="e">
        <f>VLOOKUP($D28,'Hill of Fare'!$D$2:$H$72,5,0)</f>
        <v>#N/A</v>
      </c>
      <c r="M28">
        <f>VLOOKUP($D28,'Mither Tap'!$D$2:$H$54,5,0)</f>
        <v>1.284</v>
      </c>
      <c r="N28">
        <f>VLOOKUP($D28,'Cheyne Hill'!$D$2:$H$80,5,0)</f>
        <v>1.2290000000000001</v>
      </c>
      <c r="O28">
        <f t="shared" si="0"/>
        <v>3</v>
      </c>
      <c r="P28">
        <f t="shared" si="1"/>
        <v>1</v>
      </c>
    </row>
    <row r="29" spans="2:16" ht="15" customHeight="1" x14ac:dyDescent="0.25">
      <c r="B29" s="2"/>
      <c r="C29" s="1">
        <v>28</v>
      </c>
      <c r="D29" t="s">
        <v>48</v>
      </c>
      <c r="E29" s="1" t="s">
        <v>18</v>
      </c>
      <c r="F29" s="1" t="s">
        <v>24</v>
      </c>
      <c r="G29" s="3">
        <v>3.6481481481481483E-2</v>
      </c>
      <c r="H29" s="4">
        <v>1.2769999999999999</v>
      </c>
      <c r="K29">
        <f>VLOOKUP($D29,Pressendye!$D$2:$H$57,5,0)</f>
        <v>1.2769999999999999</v>
      </c>
      <c r="L29">
        <f>VLOOKUP($D29,'Hill of Fare'!$D$2:$H$72,5,0)</f>
        <v>1.3180000000000001</v>
      </c>
      <c r="M29" t="e">
        <f>VLOOKUP($D29,'Mither Tap'!$D$2:$H$54,5,0)</f>
        <v>#N/A</v>
      </c>
      <c r="N29" t="e">
        <f>VLOOKUP($D29,'Cheyne Hill'!$D$2:$H$80,5,0)</f>
        <v>#N/A</v>
      </c>
      <c r="O29">
        <f t="shared" si="0"/>
        <v>2</v>
      </c>
      <c r="P29" t="str">
        <f t="shared" si="1"/>
        <v/>
      </c>
    </row>
    <row r="30" spans="2:16" ht="15" customHeight="1" x14ac:dyDescent="0.25">
      <c r="B30" s="2"/>
      <c r="C30" s="1">
        <v>29</v>
      </c>
      <c r="D30" t="s">
        <v>49</v>
      </c>
      <c r="E30" s="1" t="s">
        <v>18</v>
      </c>
      <c r="F30" s="1" t="s">
        <v>16</v>
      </c>
      <c r="G30" s="3">
        <v>3.667824074074074E-2</v>
      </c>
      <c r="H30" s="4">
        <v>1.284</v>
      </c>
      <c r="K30">
        <f>VLOOKUP($D30,Pressendye!$D$2:$H$57,5,0)</f>
        <v>1.284</v>
      </c>
      <c r="L30" t="e">
        <f>VLOOKUP($D30,'Hill of Fare'!$D$2:$H$72,5,0)</f>
        <v>#N/A</v>
      </c>
      <c r="M30" t="e">
        <f>VLOOKUP($D30,'Mither Tap'!$D$2:$H$54,5,0)</f>
        <v>#N/A</v>
      </c>
      <c r="N30" t="e">
        <f>VLOOKUP($D30,'Cheyne Hill'!$D$2:$H$80,5,0)</f>
        <v>#N/A</v>
      </c>
      <c r="O30">
        <f t="shared" si="0"/>
        <v>1</v>
      </c>
      <c r="P30" t="str">
        <f t="shared" si="1"/>
        <v/>
      </c>
    </row>
    <row r="31" spans="2:16" ht="15" customHeight="1" x14ac:dyDescent="0.25">
      <c r="B31" s="2"/>
      <c r="C31" s="1">
        <v>30</v>
      </c>
      <c r="D31" t="s">
        <v>50</v>
      </c>
      <c r="E31" s="1" t="s">
        <v>18</v>
      </c>
      <c r="F31" s="1" t="s">
        <v>24</v>
      </c>
      <c r="G31" s="3">
        <v>3.6840277777777777E-2</v>
      </c>
      <c r="H31" s="4">
        <v>1.29</v>
      </c>
      <c r="K31">
        <f>VLOOKUP($D31,Pressendye!$D$2:$H$57,5,0)</f>
        <v>1.29</v>
      </c>
      <c r="L31">
        <f>VLOOKUP($D31,'Hill of Fare'!$D$2:$H$72,5,0)</f>
        <v>1.3480000000000001</v>
      </c>
      <c r="M31" t="e">
        <f>VLOOKUP($D31,'Mither Tap'!$D$2:$H$54,5,0)</f>
        <v>#N/A</v>
      </c>
      <c r="N31" t="e">
        <f>VLOOKUP($D31,'Cheyne Hill'!$D$2:$H$80,5,0)</f>
        <v>#N/A</v>
      </c>
      <c r="O31">
        <f t="shared" si="0"/>
        <v>2</v>
      </c>
      <c r="P31" t="str">
        <f t="shared" si="1"/>
        <v/>
      </c>
    </row>
    <row r="32" spans="2:16" ht="15" customHeight="1" x14ac:dyDescent="0.25">
      <c r="B32" s="2"/>
      <c r="C32" s="1">
        <v>31</v>
      </c>
      <c r="D32" t="s">
        <v>51</v>
      </c>
      <c r="E32" s="1" t="s">
        <v>18</v>
      </c>
      <c r="F32" s="1" t="s">
        <v>26</v>
      </c>
      <c r="G32" s="3">
        <v>3.7349537037037035E-2</v>
      </c>
      <c r="H32" s="4">
        <v>1.3080000000000001</v>
      </c>
      <c r="K32">
        <f>VLOOKUP($D32,Pressendye!$D$2:$H$57,5,0)</f>
        <v>1.3080000000000001</v>
      </c>
      <c r="L32">
        <f>VLOOKUP($D32,'Hill of Fare'!$D$2:$H$72,5,0)</f>
        <v>1.254</v>
      </c>
      <c r="M32" t="e">
        <f>VLOOKUP($D32,'Mither Tap'!$D$2:$H$54,5,0)</f>
        <v>#N/A</v>
      </c>
      <c r="N32" t="e">
        <f>VLOOKUP($D32,'Cheyne Hill'!$D$2:$H$80,5,0)</f>
        <v>#N/A</v>
      </c>
      <c r="O32">
        <f t="shared" si="0"/>
        <v>2</v>
      </c>
      <c r="P32" t="str">
        <f t="shared" si="1"/>
        <v/>
      </c>
    </row>
    <row r="33" spans="2:16" ht="15" customHeight="1" x14ac:dyDescent="0.25">
      <c r="B33" s="2"/>
      <c r="C33" s="1">
        <v>32</v>
      </c>
      <c r="D33" t="s">
        <v>52</v>
      </c>
      <c r="E33" s="1" t="s">
        <v>13</v>
      </c>
      <c r="F33" s="1" t="s">
        <v>16</v>
      </c>
      <c r="G33" s="3">
        <v>3.7442129629629624E-2</v>
      </c>
      <c r="H33" s="4">
        <v>1.3109999999999999</v>
      </c>
      <c r="K33">
        <f>VLOOKUP($D33,Pressendye!$D$2:$H$57,5,0)</f>
        <v>1.3109999999999999</v>
      </c>
      <c r="L33">
        <f>VLOOKUP($D33,'Hill of Fare'!$D$2:$H$72,5,0)</f>
        <v>1.292</v>
      </c>
      <c r="M33" t="e">
        <f>VLOOKUP($D33,'Mither Tap'!$D$2:$H$54,5,0)</f>
        <v>#N/A</v>
      </c>
      <c r="N33" t="e">
        <f>VLOOKUP($D33,'Cheyne Hill'!$D$2:$H$80,5,0)</f>
        <v>#N/A</v>
      </c>
      <c r="O33">
        <f t="shared" si="0"/>
        <v>2</v>
      </c>
      <c r="P33" t="str">
        <f t="shared" si="1"/>
        <v/>
      </c>
    </row>
    <row r="34" spans="2:16" ht="15" customHeight="1" x14ac:dyDescent="0.25">
      <c r="B34" s="2"/>
      <c r="C34" s="1">
        <v>33</v>
      </c>
      <c r="D34" t="s">
        <v>53</v>
      </c>
      <c r="E34" s="1" t="s">
        <v>13</v>
      </c>
      <c r="F34" s="1" t="s">
        <v>16</v>
      </c>
      <c r="G34" s="3">
        <v>3.7569444444444447E-2</v>
      </c>
      <c r="H34" s="4">
        <v>1.3149999999999999</v>
      </c>
      <c r="K34">
        <f>VLOOKUP($D34,Pressendye!$D$2:$H$57,5,0)</f>
        <v>1.3149999999999999</v>
      </c>
      <c r="L34" t="e">
        <f>VLOOKUP($D34,'Hill of Fare'!$D$2:$H$72,5,0)</f>
        <v>#N/A</v>
      </c>
      <c r="M34">
        <f>VLOOKUP($D34,'Mither Tap'!$D$2:$H$54,5,0)</f>
        <v>1.3939999999999999</v>
      </c>
      <c r="N34" t="e">
        <f>VLOOKUP($D34,'Cheyne Hill'!$D$2:$H$80,5,0)</f>
        <v>#N/A</v>
      </c>
      <c r="O34">
        <f t="shared" si="0"/>
        <v>2</v>
      </c>
      <c r="P34" t="str">
        <f t="shared" si="1"/>
        <v/>
      </c>
    </row>
    <row r="35" spans="2:16" ht="15" customHeight="1" x14ac:dyDescent="0.25">
      <c r="B35" s="2"/>
      <c r="C35" s="1">
        <v>34</v>
      </c>
      <c r="D35" t="s">
        <v>54</v>
      </c>
      <c r="E35" s="1" t="s">
        <v>55</v>
      </c>
      <c r="F35" s="1" t="s">
        <v>8</v>
      </c>
      <c r="G35" s="3">
        <v>3.7615740740740741E-2</v>
      </c>
      <c r="H35" s="4">
        <v>1.3169999999999999</v>
      </c>
      <c r="K35">
        <f>VLOOKUP($D35,Pressendye!$D$2:$H$57,5,0)</f>
        <v>1.3169999999999999</v>
      </c>
      <c r="L35">
        <f>VLOOKUP($D35,'Hill of Fare'!$D$2:$H$72,5,0)</f>
        <v>1.272</v>
      </c>
      <c r="M35" t="e">
        <f>VLOOKUP($D35,'Mither Tap'!$D$2:$H$54,5,0)</f>
        <v>#N/A</v>
      </c>
      <c r="N35" t="e">
        <f>VLOOKUP($D35,'Cheyne Hill'!$D$2:$H$80,5,0)</f>
        <v>#N/A</v>
      </c>
      <c r="O35">
        <f t="shared" si="0"/>
        <v>2</v>
      </c>
      <c r="P35" t="str">
        <f t="shared" si="1"/>
        <v/>
      </c>
    </row>
    <row r="36" spans="2:16" ht="15" customHeight="1" x14ac:dyDescent="0.25">
      <c r="B36" s="2"/>
      <c r="C36" s="1">
        <v>35</v>
      </c>
      <c r="D36" t="s">
        <v>56</v>
      </c>
      <c r="E36" s="1" t="s">
        <v>11</v>
      </c>
      <c r="F36" s="1" t="s">
        <v>16</v>
      </c>
      <c r="G36" s="3">
        <v>3.7893518518518521E-2</v>
      </c>
      <c r="H36" s="4">
        <v>1.327</v>
      </c>
      <c r="K36">
        <f>VLOOKUP($D36,Pressendye!$D$2:$H$57,5,0)</f>
        <v>1.327</v>
      </c>
      <c r="L36">
        <f>VLOOKUP($D36,'Hill of Fare'!$D$2:$H$72,5,0)</f>
        <v>1.3169999999999999</v>
      </c>
      <c r="M36">
        <f>VLOOKUP($D36,'Mither Tap'!$D$2:$H$54,5,0)</f>
        <v>1.3129999999999999</v>
      </c>
      <c r="N36">
        <f>VLOOKUP($D36,'Cheyne Hill'!$D$2:$H$80,5,0)</f>
        <v>1.284</v>
      </c>
      <c r="O36">
        <f t="shared" si="0"/>
        <v>4</v>
      </c>
      <c r="P36">
        <f t="shared" si="1"/>
        <v>1</v>
      </c>
    </row>
    <row r="37" spans="2:16" ht="15" customHeight="1" x14ac:dyDescent="0.25">
      <c r="B37" s="2"/>
      <c r="C37" s="1">
        <v>36</v>
      </c>
      <c r="D37" t="s">
        <v>57</v>
      </c>
      <c r="E37" s="1" t="s">
        <v>36</v>
      </c>
      <c r="F37" s="1" t="s">
        <v>16</v>
      </c>
      <c r="G37" s="3">
        <v>3.8206018518518521E-2</v>
      </c>
      <c r="H37" s="4">
        <v>1.3380000000000001</v>
      </c>
      <c r="K37">
        <f>VLOOKUP($D37,Pressendye!$D$2:$H$57,5,0)</f>
        <v>1.3380000000000001</v>
      </c>
      <c r="L37" t="e">
        <f>VLOOKUP($D37,'Hill of Fare'!$D$2:$H$72,5,0)</f>
        <v>#N/A</v>
      </c>
      <c r="M37" t="e">
        <f>VLOOKUP($D37,'Mither Tap'!$D$2:$H$54,5,0)</f>
        <v>#N/A</v>
      </c>
      <c r="N37" t="e">
        <f>VLOOKUP($D37,'Cheyne Hill'!$D$2:$H$80,5,0)</f>
        <v>#N/A</v>
      </c>
      <c r="O37">
        <f t="shared" si="0"/>
        <v>1</v>
      </c>
      <c r="P37" t="str">
        <f t="shared" si="1"/>
        <v/>
      </c>
    </row>
    <row r="38" spans="2:16" ht="15" customHeight="1" x14ac:dyDescent="0.25">
      <c r="B38" s="2"/>
      <c r="C38" s="1">
        <v>37</v>
      </c>
      <c r="D38" t="s">
        <v>58</v>
      </c>
      <c r="E38" s="1" t="s">
        <v>18</v>
      </c>
      <c r="F38" s="1" t="s">
        <v>24</v>
      </c>
      <c r="G38" s="3">
        <v>3.8668981481481478E-2</v>
      </c>
      <c r="H38" s="4">
        <v>1.3540000000000001</v>
      </c>
      <c r="K38">
        <f>VLOOKUP($D38,Pressendye!$D$2:$H$57,5,0)</f>
        <v>1.3540000000000001</v>
      </c>
      <c r="L38">
        <f>VLOOKUP($D38,'Hill of Fare'!$D$2:$H$72,5,0)</f>
        <v>1.3660000000000001</v>
      </c>
      <c r="M38" t="e">
        <f>VLOOKUP($D38,'Mither Tap'!$D$2:$H$54,5,0)</f>
        <v>#N/A</v>
      </c>
      <c r="N38" t="e">
        <f>VLOOKUP($D38,'Cheyne Hill'!$D$2:$H$80,5,0)</f>
        <v>#N/A</v>
      </c>
      <c r="O38">
        <f t="shared" si="0"/>
        <v>2</v>
      </c>
      <c r="P38" t="str">
        <f t="shared" si="1"/>
        <v/>
      </c>
    </row>
    <row r="39" spans="2:16" ht="15" customHeight="1" x14ac:dyDescent="0.25">
      <c r="B39" s="2"/>
      <c r="C39" s="1">
        <v>38</v>
      </c>
      <c r="D39" t="s">
        <v>59</v>
      </c>
      <c r="E39" s="1" t="s">
        <v>18</v>
      </c>
      <c r="F39" s="1" t="s">
        <v>28</v>
      </c>
      <c r="G39" s="3">
        <v>3.9340277777777773E-2</v>
      </c>
      <c r="H39" s="4">
        <v>1.377</v>
      </c>
      <c r="K39">
        <f>VLOOKUP($D39,Pressendye!$D$2:$H$57,5,0)</f>
        <v>1.377</v>
      </c>
      <c r="L39">
        <f>VLOOKUP($D39,'Hill of Fare'!$D$2:$H$72,5,0)</f>
        <v>1.411</v>
      </c>
      <c r="M39">
        <f>VLOOKUP($D39,'Mither Tap'!$D$2:$H$54,5,0)</f>
        <v>1.4590000000000001</v>
      </c>
      <c r="N39">
        <f>VLOOKUP($D39,'Cheyne Hill'!$D$2:$H$80,5,0)</f>
        <v>1.417</v>
      </c>
      <c r="O39">
        <f t="shared" si="0"/>
        <v>4</v>
      </c>
      <c r="P39">
        <f t="shared" si="1"/>
        <v>1</v>
      </c>
    </row>
    <row r="40" spans="2:16" ht="15" customHeight="1" x14ac:dyDescent="0.25">
      <c r="B40" s="2"/>
      <c r="C40" s="1">
        <v>39</v>
      </c>
      <c r="D40" t="s">
        <v>60</v>
      </c>
      <c r="E40" s="1" t="s">
        <v>61</v>
      </c>
      <c r="F40" s="1" t="s">
        <v>24</v>
      </c>
      <c r="G40" s="3">
        <v>3.9421296296296295E-2</v>
      </c>
      <c r="H40" s="4">
        <v>1.38</v>
      </c>
      <c r="K40">
        <f>VLOOKUP($D40,Pressendye!$D$2:$H$57,5,0)</f>
        <v>1.38</v>
      </c>
      <c r="L40">
        <f>VLOOKUP($D40,'Hill of Fare'!$D$2:$H$72,5,0)</f>
        <v>1.468</v>
      </c>
      <c r="M40" t="e">
        <f>VLOOKUP($D40,'Mither Tap'!$D$2:$H$54,5,0)</f>
        <v>#N/A</v>
      </c>
      <c r="N40" t="e">
        <f>VLOOKUP($D40,'Cheyne Hill'!$D$2:$H$80,5,0)</f>
        <v>#N/A</v>
      </c>
      <c r="O40">
        <f t="shared" si="0"/>
        <v>2</v>
      </c>
      <c r="P40" t="str">
        <f t="shared" si="1"/>
        <v/>
      </c>
    </row>
    <row r="41" spans="2:16" ht="15" customHeight="1" x14ac:dyDescent="0.25">
      <c r="B41" s="2"/>
      <c r="C41" s="1">
        <v>40</v>
      </c>
      <c r="D41" t="s">
        <v>62</v>
      </c>
      <c r="E41" s="1" t="s">
        <v>7</v>
      </c>
      <c r="F41" s="1" t="s">
        <v>24</v>
      </c>
      <c r="G41" s="3">
        <v>3.9629629629629633E-2</v>
      </c>
      <c r="H41" s="4">
        <v>1.387</v>
      </c>
      <c r="K41">
        <f>VLOOKUP($D41,Pressendye!$D$2:$H$57,5,0)</f>
        <v>1.387</v>
      </c>
      <c r="L41" t="e">
        <f>VLOOKUP($D41,'Hill of Fare'!$D$2:$H$72,5,0)</f>
        <v>#N/A</v>
      </c>
      <c r="M41" t="e">
        <f>VLOOKUP($D41,'Mither Tap'!$D$2:$H$54,5,0)</f>
        <v>#N/A</v>
      </c>
      <c r="N41" t="e">
        <f>VLOOKUP($D41,'Cheyne Hill'!$D$2:$H$80,5,0)</f>
        <v>#N/A</v>
      </c>
      <c r="O41">
        <f t="shared" si="0"/>
        <v>1</v>
      </c>
      <c r="P41" t="str">
        <f t="shared" si="1"/>
        <v/>
      </c>
    </row>
    <row r="42" spans="2:16" ht="15" customHeight="1" x14ac:dyDescent="0.25">
      <c r="B42" s="2"/>
      <c r="C42" s="1">
        <v>41</v>
      </c>
      <c r="D42" t="s">
        <v>63</v>
      </c>
      <c r="E42" s="1" t="s">
        <v>18</v>
      </c>
      <c r="F42" s="1" t="s">
        <v>24</v>
      </c>
      <c r="G42" s="3">
        <v>4.0254629629629633E-2</v>
      </c>
      <c r="H42" s="4">
        <v>1.409</v>
      </c>
      <c r="K42">
        <f>VLOOKUP($D42,Pressendye!$D$2:$H$57,5,0)</f>
        <v>1.409</v>
      </c>
      <c r="L42" t="e">
        <f>VLOOKUP($D42,'Hill of Fare'!$D$2:$H$72,5,0)</f>
        <v>#N/A</v>
      </c>
      <c r="M42" t="e">
        <f>VLOOKUP($D42,'Mither Tap'!$D$2:$H$54,5,0)</f>
        <v>#N/A</v>
      </c>
      <c r="N42" t="e">
        <f>VLOOKUP($D42,'Cheyne Hill'!$D$2:$H$80,5,0)</f>
        <v>#N/A</v>
      </c>
      <c r="O42">
        <f t="shared" si="0"/>
        <v>1</v>
      </c>
      <c r="P42" t="str">
        <f t="shared" si="1"/>
        <v/>
      </c>
    </row>
    <row r="43" spans="2:16" ht="15" customHeight="1" x14ac:dyDescent="0.25">
      <c r="B43" s="2"/>
      <c r="C43" s="1">
        <v>42</v>
      </c>
      <c r="D43" t="s">
        <v>64</v>
      </c>
      <c r="E43" s="1" t="s">
        <v>23</v>
      </c>
      <c r="F43" s="1" t="s">
        <v>28</v>
      </c>
      <c r="G43" s="3">
        <v>4.0324074074074075E-2</v>
      </c>
      <c r="H43" s="4">
        <v>1.4119999999999999</v>
      </c>
      <c r="K43">
        <f>VLOOKUP($D43,Pressendye!$D$2:$H$57,5,0)</f>
        <v>1.4119999999999999</v>
      </c>
      <c r="L43" t="e">
        <f>VLOOKUP($D43,'Hill of Fare'!$D$2:$H$72,5,0)</f>
        <v>#N/A</v>
      </c>
      <c r="M43" t="e">
        <f>VLOOKUP($D43,'Mither Tap'!$D$2:$H$54,5,0)</f>
        <v>#N/A</v>
      </c>
      <c r="N43" t="e">
        <f>VLOOKUP($D43,'Cheyne Hill'!$D$2:$H$80,5,0)</f>
        <v>#N/A</v>
      </c>
      <c r="O43">
        <f t="shared" si="0"/>
        <v>1</v>
      </c>
      <c r="P43" t="str">
        <f t="shared" si="1"/>
        <v/>
      </c>
    </row>
    <row r="44" spans="2:16" ht="15" customHeight="1" x14ac:dyDescent="0.25">
      <c r="B44" s="2"/>
      <c r="C44" s="1">
        <v>43</v>
      </c>
      <c r="D44" t="s">
        <v>65</v>
      </c>
      <c r="E44" s="1" t="s">
        <v>66</v>
      </c>
      <c r="F44" s="1" t="s">
        <v>67</v>
      </c>
      <c r="G44" s="3">
        <v>4.1157407407407406E-2</v>
      </c>
      <c r="H44" s="4">
        <v>1.4410000000000001</v>
      </c>
      <c r="K44">
        <f>VLOOKUP($D44,Pressendye!$D$2:$H$57,5,0)</f>
        <v>1.4410000000000001</v>
      </c>
      <c r="L44">
        <f>VLOOKUP($D44,'Hill of Fare'!$D$2:$H$72,5,0)</f>
        <v>1.4470000000000001</v>
      </c>
      <c r="M44">
        <f>VLOOKUP($D44,'Mither Tap'!$D$2:$H$54,5,0)</f>
        <v>1.472</v>
      </c>
      <c r="N44">
        <f>VLOOKUP($D44,'Cheyne Hill'!$D$2:$H$80,5,0)</f>
        <v>1.3879999999999999</v>
      </c>
      <c r="O44">
        <f t="shared" si="0"/>
        <v>4</v>
      </c>
      <c r="P44">
        <f t="shared" si="1"/>
        <v>1</v>
      </c>
    </row>
    <row r="45" spans="2:16" ht="15" customHeight="1" x14ac:dyDescent="0.25">
      <c r="B45" s="2"/>
      <c r="C45" s="1">
        <v>44</v>
      </c>
      <c r="D45" t="s">
        <v>68</v>
      </c>
      <c r="E45" s="1" t="s">
        <v>23</v>
      </c>
      <c r="F45" s="1" t="s">
        <v>26</v>
      </c>
      <c r="G45" s="3">
        <v>4.1273148148148149E-2</v>
      </c>
      <c r="H45" s="4">
        <v>1.4450000000000001</v>
      </c>
      <c r="K45">
        <f>VLOOKUP($D45,Pressendye!$D$2:$H$57,5,0)</f>
        <v>1.4450000000000001</v>
      </c>
      <c r="L45" t="e">
        <f>VLOOKUP($D45,'Hill of Fare'!$D$2:$H$72,5,0)</f>
        <v>#N/A</v>
      </c>
      <c r="M45" t="e">
        <f>VLOOKUP($D45,'Mither Tap'!$D$2:$H$54,5,0)</f>
        <v>#N/A</v>
      </c>
      <c r="N45" t="e">
        <f>VLOOKUP($D45,'Cheyne Hill'!$D$2:$H$80,5,0)</f>
        <v>#N/A</v>
      </c>
      <c r="O45">
        <f t="shared" si="0"/>
        <v>1</v>
      </c>
      <c r="P45" t="str">
        <f t="shared" si="1"/>
        <v/>
      </c>
    </row>
    <row r="46" spans="2:16" ht="15" customHeight="1" x14ac:dyDescent="0.25">
      <c r="B46" s="2"/>
      <c r="C46" s="1">
        <v>45</v>
      </c>
      <c r="D46" t="s">
        <v>69</v>
      </c>
      <c r="E46" s="1" t="s">
        <v>18</v>
      </c>
      <c r="F46" s="1" t="s">
        <v>24</v>
      </c>
      <c r="G46" s="3">
        <v>4.1527777777777775E-2</v>
      </c>
      <c r="H46" s="4">
        <v>1.454</v>
      </c>
      <c r="K46">
        <f>VLOOKUP($D46,Pressendye!$D$2:$H$57,5,0)</f>
        <v>1.454</v>
      </c>
      <c r="L46" t="e">
        <f>VLOOKUP($D46,'Hill of Fare'!$D$2:$H$72,5,0)</f>
        <v>#N/A</v>
      </c>
      <c r="M46" t="e">
        <f>VLOOKUP($D46,'Mither Tap'!$D$2:$H$54,5,0)</f>
        <v>#N/A</v>
      </c>
      <c r="N46">
        <f>VLOOKUP($D46,'Cheyne Hill'!$D$2:$H$80,5,0)</f>
        <v>1.375</v>
      </c>
      <c r="O46">
        <f t="shared" si="0"/>
        <v>2</v>
      </c>
      <c r="P46" t="str">
        <f t="shared" si="1"/>
        <v/>
      </c>
    </row>
    <row r="47" spans="2:16" ht="15" customHeight="1" x14ac:dyDescent="0.25">
      <c r="B47" s="2"/>
      <c r="C47" s="1">
        <v>46</v>
      </c>
      <c r="D47" t="s">
        <v>70</v>
      </c>
      <c r="E47" s="1" t="s">
        <v>11</v>
      </c>
      <c r="F47" s="1" t="s">
        <v>26</v>
      </c>
      <c r="G47" s="3">
        <v>4.1562500000000002E-2</v>
      </c>
      <c r="H47" s="4">
        <v>1.4550000000000001</v>
      </c>
      <c r="K47">
        <f>VLOOKUP($D47,Pressendye!$D$2:$H$57,5,0)</f>
        <v>1.4550000000000001</v>
      </c>
      <c r="L47">
        <f>VLOOKUP($D47,'Hill of Fare'!$D$2:$H$72,5,0)</f>
        <v>1.4550000000000001</v>
      </c>
      <c r="M47">
        <f>VLOOKUP($D47,'Mither Tap'!$D$2:$H$54,5,0)</f>
        <v>1.4710000000000001</v>
      </c>
      <c r="N47">
        <f>VLOOKUP($D47,'Cheyne Hill'!$D$2:$H$80,5,0)</f>
        <v>1.4650000000000001</v>
      </c>
      <c r="O47">
        <f t="shared" si="0"/>
        <v>4</v>
      </c>
      <c r="P47">
        <f t="shared" si="1"/>
        <v>1</v>
      </c>
    </row>
    <row r="48" spans="2:16" ht="15" customHeight="1" x14ac:dyDescent="0.25">
      <c r="B48" s="2"/>
      <c r="C48" s="1">
        <v>47</v>
      </c>
      <c r="D48" t="s">
        <v>71</v>
      </c>
      <c r="E48" s="1" t="s">
        <v>13</v>
      </c>
      <c r="F48" s="1" t="s">
        <v>24</v>
      </c>
      <c r="G48" s="3">
        <v>4.1678240740740745E-2</v>
      </c>
      <c r="H48" s="4">
        <v>1.4590000000000001</v>
      </c>
      <c r="K48">
        <f>VLOOKUP($D48,Pressendye!$D$2:$H$57,5,0)</f>
        <v>1.4590000000000001</v>
      </c>
      <c r="L48" t="e">
        <f>VLOOKUP($D48,'Hill of Fare'!$D$2:$H$72,5,0)</f>
        <v>#N/A</v>
      </c>
      <c r="M48" t="e">
        <f>VLOOKUP($D48,'Mither Tap'!$D$2:$H$54,5,0)</f>
        <v>#N/A</v>
      </c>
      <c r="N48" t="e">
        <f>VLOOKUP($D48,'Cheyne Hill'!$D$2:$H$80,5,0)</f>
        <v>#N/A</v>
      </c>
      <c r="O48">
        <f t="shared" si="0"/>
        <v>1</v>
      </c>
      <c r="P48" t="str">
        <f t="shared" si="1"/>
        <v/>
      </c>
    </row>
    <row r="49" spans="2:16" ht="15" customHeight="1" x14ac:dyDescent="0.25">
      <c r="B49" s="2"/>
      <c r="C49" s="1">
        <v>48</v>
      </c>
      <c r="D49" t="s">
        <v>72</v>
      </c>
      <c r="E49" s="1" t="s">
        <v>73</v>
      </c>
      <c r="F49" s="1" t="s">
        <v>16</v>
      </c>
      <c r="G49" s="3">
        <v>4.1886574074074069E-2</v>
      </c>
      <c r="H49" s="4">
        <v>1.466</v>
      </c>
      <c r="K49">
        <f>VLOOKUP($D49,Pressendye!$D$2:$H$57,5,0)</f>
        <v>1.466</v>
      </c>
      <c r="L49" t="e">
        <f>VLOOKUP($D49,'Hill of Fare'!$D$2:$H$72,5,0)</f>
        <v>#N/A</v>
      </c>
      <c r="M49" t="e">
        <f>VLOOKUP($D49,'Mither Tap'!$D$2:$H$54,5,0)</f>
        <v>#N/A</v>
      </c>
      <c r="N49" t="e">
        <f>VLOOKUP($D49,'Cheyne Hill'!$D$2:$H$80,5,0)</f>
        <v>#N/A</v>
      </c>
      <c r="O49">
        <f t="shared" si="0"/>
        <v>1</v>
      </c>
      <c r="P49" t="str">
        <f t="shared" si="1"/>
        <v/>
      </c>
    </row>
    <row r="50" spans="2:16" ht="15" customHeight="1" x14ac:dyDescent="0.25">
      <c r="B50" s="2"/>
      <c r="C50" s="1">
        <v>49</v>
      </c>
      <c r="D50" t="s">
        <v>74</v>
      </c>
      <c r="E50" s="1" t="s">
        <v>36</v>
      </c>
      <c r="F50" s="1" t="s">
        <v>26</v>
      </c>
      <c r="G50" s="3">
        <v>4.3032407407407408E-2</v>
      </c>
      <c r="H50" s="4">
        <v>1.506</v>
      </c>
      <c r="K50">
        <f>VLOOKUP($D50,Pressendye!$D$2:$H$57,5,0)</f>
        <v>1.506</v>
      </c>
      <c r="L50" t="e">
        <f>VLOOKUP($D50,'Hill of Fare'!$D$2:$H$72,5,0)</f>
        <v>#N/A</v>
      </c>
      <c r="M50">
        <f>VLOOKUP($D50,'Mither Tap'!$D$2:$H$54,5,0)</f>
        <v>1.629</v>
      </c>
      <c r="N50" t="e">
        <f>VLOOKUP($D50,'Cheyne Hill'!$D$2:$H$80,5,0)</f>
        <v>#N/A</v>
      </c>
      <c r="O50">
        <f t="shared" si="0"/>
        <v>2</v>
      </c>
      <c r="P50" t="str">
        <f t="shared" si="1"/>
        <v/>
      </c>
    </row>
    <row r="51" spans="2:16" ht="15" customHeight="1" x14ac:dyDescent="0.25">
      <c r="B51" s="2"/>
      <c r="C51" s="1">
        <v>50</v>
      </c>
      <c r="D51" t="s">
        <v>75</v>
      </c>
      <c r="E51" s="1" t="s">
        <v>11</v>
      </c>
      <c r="F51" s="1" t="s">
        <v>16</v>
      </c>
      <c r="G51" s="3">
        <v>4.3645833333333335E-2</v>
      </c>
      <c r="H51" s="4">
        <v>1.528</v>
      </c>
      <c r="K51">
        <f>VLOOKUP($D51,Pressendye!$D$2:$H$57,5,0)</f>
        <v>1.528</v>
      </c>
      <c r="L51" t="e">
        <f>VLOOKUP($D51,'Hill of Fare'!$D$2:$H$72,5,0)</f>
        <v>#N/A</v>
      </c>
      <c r="M51" t="e">
        <f>VLOOKUP($D51,'Mither Tap'!$D$2:$H$54,5,0)</f>
        <v>#N/A</v>
      </c>
      <c r="N51" t="e">
        <f>VLOOKUP($D51,'Cheyne Hill'!$D$2:$H$80,5,0)</f>
        <v>#N/A</v>
      </c>
      <c r="O51">
        <f t="shared" si="0"/>
        <v>1</v>
      </c>
      <c r="P51" t="str">
        <f t="shared" si="1"/>
        <v/>
      </c>
    </row>
    <row r="52" spans="2:16" ht="15" customHeight="1" x14ac:dyDescent="0.25">
      <c r="B52" s="2"/>
      <c r="C52" s="1">
        <v>51</v>
      </c>
      <c r="D52" t="s">
        <v>76</v>
      </c>
      <c r="E52" s="1" t="s">
        <v>77</v>
      </c>
      <c r="F52" s="1" t="s">
        <v>28</v>
      </c>
      <c r="G52" s="3">
        <v>4.4085648148148145E-2</v>
      </c>
      <c r="H52" s="4">
        <v>1.5429999999999999</v>
      </c>
      <c r="K52">
        <f>VLOOKUP($D52,Pressendye!$D$2:$H$57,5,0)</f>
        <v>1.5429999999999999</v>
      </c>
      <c r="L52" t="e">
        <f>VLOOKUP($D52,'Hill of Fare'!$D$2:$H$72,5,0)</f>
        <v>#N/A</v>
      </c>
      <c r="M52" t="e">
        <f>VLOOKUP($D52,'Mither Tap'!$D$2:$H$54,5,0)</f>
        <v>#N/A</v>
      </c>
      <c r="N52" t="e">
        <f>VLOOKUP($D52,'Cheyne Hill'!$D$2:$H$80,5,0)</f>
        <v>#N/A</v>
      </c>
      <c r="O52">
        <f t="shared" si="0"/>
        <v>1</v>
      </c>
      <c r="P52" t="str">
        <f t="shared" si="1"/>
        <v/>
      </c>
    </row>
    <row r="53" spans="2:16" ht="15" customHeight="1" x14ac:dyDescent="0.25">
      <c r="B53" s="2"/>
      <c r="C53" s="1">
        <v>52</v>
      </c>
      <c r="D53" t="s">
        <v>78</v>
      </c>
      <c r="E53" s="1" t="s">
        <v>73</v>
      </c>
      <c r="F53" s="1" t="s">
        <v>28</v>
      </c>
      <c r="G53" s="3">
        <v>4.6655092592592595E-2</v>
      </c>
      <c r="H53" s="4">
        <v>1.633</v>
      </c>
      <c r="K53">
        <f>VLOOKUP($D53,Pressendye!$D$2:$H$57,5,0)</f>
        <v>1.633</v>
      </c>
      <c r="L53" t="e">
        <f>VLOOKUP($D53,'Hill of Fare'!$D$2:$H$72,5,0)</f>
        <v>#N/A</v>
      </c>
      <c r="M53" t="e">
        <f>VLOOKUP($D53,'Mither Tap'!$D$2:$H$54,5,0)</f>
        <v>#N/A</v>
      </c>
      <c r="N53" t="e">
        <f>VLOOKUP($D53,'Cheyne Hill'!$D$2:$H$80,5,0)</f>
        <v>#N/A</v>
      </c>
      <c r="O53">
        <f t="shared" si="0"/>
        <v>1</v>
      </c>
      <c r="P53" t="str">
        <f t="shared" si="1"/>
        <v/>
      </c>
    </row>
    <row r="54" spans="2:16" ht="15" customHeight="1" x14ac:dyDescent="0.25">
      <c r="B54" s="2"/>
      <c r="C54" s="1">
        <v>53</v>
      </c>
      <c r="D54" t="s">
        <v>79</v>
      </c>
      <c r="E54" s="1" t="s">
        <v>11</v>
      </c>
      <c r="F54" s="1" t="s">
        <v>80</v>
      </c>
      <c r="G54" s="3">
        <v>4.9317129629629634E-2</v>
      </c>
      <c r="H54" s="4">
        <v>1.726</v>
      </c>
      <c r="K54">
        <f>VLOOKUP($D54,Pressendye!$D$2:$H$57,5,0)</f>
        <v>1.726</v>
      </c>
      <c r="L54" t="e">
        <f>VLOOKUP($D54,'Hill of Fare'!$D$2:$H$72,5,0)</f>
        <v>#N/A</v>
      </c>
      <c r="M54" t="e">
        <f>VLOOKUP($D54,'Mither Tap'!$D$2:$H$54,5,0)</f>
        <v>#N/A</v>
      </c>
      <c r="N54" t="e">
        <f>VLOOKUP($D54,'Cheyne Hill'!$D$2:$H$80,5,0)</f>
        <v>#N/A</v>
      </c>
      <c r="O54">
        <f t="shared" si="0"/>
        <v>1</v>
      </c>
      <c r="P54" t="str">
        <f t="shared" si="1"/>
        <v/>
      </c>
    </row>
    <row r="55" spans="2:16" ht="15" customHeight="1" x14ac:dyDescent="0.25">
      <c r="B55" s="2"/>
      <c r="C55" s="1">
        <v>54</v>
      </c>
      <c r="D55" t="s">
        <v>81</v>
      </c>
      <c r="E55" s="1" t="s">
        <v>7</v>
      </c>
      <c r="F55" s="1" t="s">
        <v>16</v>
      </c>
      <c r="G55" s="3">
        <v>5.2060185185185182E-2</v>
      </c>
      <c r="H55" s="4">
        <v>1.823</v>
      </c>
      <c r="K55">
        <f>VLOOKUP($D55,Pressendye!$D$2:$H$57,5,0)</f>
        <v>1.823</v>
      </c>
      <c r="L55" t="e">
        <f>VLOOKUP($D55,'Hill of Fare'!$D$2:$H$72,5,0)</f>
        <v>#N/A</v>
      </c>
      <c r="M55" t="e">
        <f>VLOOKUP($D55,'Mither Tap'!$D$2:$H$54,5,0)</f>
        <v>#N/A</v>
      </c>
      <c r="N55">
        <f>VLOOKUP($D55,'Cheyne Hill'!$D$2:$H$80,5,0)</f>
        <v>1.67</v>
      </c>
      <c r="O55">
        <f t="shared" si="0"/>
        <v>2</v>
      </c>
      <c r="P55" t="str">
        <f t="shared" si="1"/>
        <v/>
      </c>
    </row>
    <row r="56" spans="2:16" ht="15" customHeight="1" x14ac:dyDescent="0.25">
      <c r="B56" s="2"/>
      <c r="C56" s="1">
        <v>55</v>
      </c>
      <c r="D56" t="s">
        <v>82</v>
      </c>
      <c r="E56" s="1" t="s">
        <v>11</v>
      </c>
      <c r="F56" s="1" t="s">
        <v>83</v>
      </c>
      <c r="G56" s="3">
        <v>5.5462962962962964E-2</v>
      </c>
      <c r="H56" s="4">
        <v>1.9419999999999999</v>
      </c>
      <c r="K56">
        <f>VLOOKUP($D56,Pressendye!$D$2:$H$57,5,0)</f>
        <v>1.9419999999999999</v>
      </c>
      <c r="L56">
        <f>VLOOKUP($D56,'Hill of Fare'!$D$2:$H$72,5,0)</f>
        <v>2.024</v>
      </c>
      <c r="M56" t="e">
        <f>VLOOKUP($D56,'Mither Tap'!$D$2:$H$54,5,0)</f>
        <v>#N/A</v>
      </c>
      <c r="N56" t="e">
        <f>VLOOKUP($D56,'Cheyne Hill'!$D$2:$H$80,5,0)</f>
        <v>#N/A</v>
      </c>
      <c r="O56">
        <f t="shared" si="0"/>
        <v>2</v>
      </c>
      <c r="P56" t="str">
        <f t="shared" si="1"/>
        <v/>
      </c>
    </row>
    <row r="57" spans="2:16" ht="15" customHeight="1" x14ac:dyDescent="0.25">
      <c r="B57" s="2"/>
      <c r="C57" s="1">
        <v>56</v>
      </c>
      <c r="D57" t="s">
        <v>84</v>
      </c>
      <c r="E57" s="1" t="s">
        <v>13</v>
      </c>
      <c r="F57" s="1" t="s">
        <v>16</v>
      </c>
      <c r="G57" s="3">
        <v>5.8541666666666665E-2</v>
      </c>
      <c r="H57" s="4">
        <v>2.0489999999999999</v>
      </c>
      <c r="K57">
        <f>VLOOKUP($D57,Pressendye!$D$2:$H$57,5,0)</f>
        <v>2.0489999999999999</v>
      </c>
      <c r="L57" t="e">
        <f>VLOOKUP($D57,'Hill of Fare'!$D$2:$H$72,5,0)</f>
        <v>#N/A</v>
      </c>
      <c r="M57" t="e">
        <f>VLOOKUP($D57,'Mither Tap'!$D$2:$H$54,5,0)</f>
        <v>#N/A</v>
      </c>
      <c r="N57" t="e">
        <f>VLOOKUP($D57,'Cheyne Hill'!$D$2:$H$80,5,0)</f>
        <v>#N/A</v>
      </c>
      <c r="O57">
        <f t="shared" si="0"/>
        <v>1</v>
      </c>
      <c r="P57" t="str">
        <f t="shared" si="1"/>
        <v/>
      </c>
    </row>
  </sheetData>
  <pageMargins left="0.7" right="0.7" top="0.75" bottom="0.75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ntrol 2">
          <controlPr defaultSize="0" autoPict="0" r:id="rId5">
            <anchor moveWithCells="1">
              <from>
                <xdr:col>1</xdr:col>
                <xdr:colOff>0</xdr:colOff>
                <xdr:row>3</xdr:row>
                <xdr:rowOff>0</xdr:rowOff>
              </from>
              <to>
                <xdr:col>1</xdr:col>
                <xdr:colOff>152400</xdr:colOff>
                <xdr:row>3</xdr:row>
                <xdr:rowOff>104775</xdr:rowOff>
              </to>
            </anchor>
          </controlPr>
        </control>
      </mc:Choice>
      <mc:Fallback>
        <control shapeId="1026" r:id="rId4" name="Control 2"/>
      </mc:Fallback>
    </mc:AlternateContent>
    <mc:AlternateContent xmlns:mc="http://schemas.openxmlformats.org/markup-compatibility/2006">
      <mc:Choice Requires="x14">
        <control shapeId="1027" r:id="rId6" name="Control 3">
          <controlPr defaultSize="0" autoPict="0" r:id="rId5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152400</xdr:colOff>
                <xdr:row>5</xdr:row>
                <xdr:rowOff>104775</xdr:rowOff>
              </to>
            </anchor>
          </controlPr>
        </control>
      </mc:Choice>
      <mc:Fallback>
        <control shapeId="1027" r:id="rId6" name="Control 3"/>
      </mc:Fallback>
    </mc:AlternateContent>
    <mc:AlternateContent xmlns:mc="http://schemas.openxmlformats.org/markup-compatibility/2006">
      <mc:Choice Requires="x14">
        <control shapeId="1028" r:id="rId7" name="Control 4">
          <controlPr defaultSize="0" autoPict="0" r:id="rId5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152400</xdr:colOff>
                <xdr:row>11</xdr:row>
                <xdr:rowOff>104775</xdr:rowOff>
              </to>
            </anchor>
          </controlPr>
        </control>
      </mc:Choice>
      <mc:Fallback>
        <control shapeId="1028" r:id="rId7" name="Control 4"/>
      </mc:Fallback>
    </mc:AlternateContent>
    <mc:AlternateContent xmlns:mc="http://schemas.openxmlformats.org/markup-compatibility/2006">
      <mc:Choice Requires="x14">
        <control shapeId="1029" r:id="rId8" name="Control 5">
          <controlPr defaultSize="0" autoPict="0" r:id="rId5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152400</xdr:colOff>
                <xdr:row>12</xdr:row>
                <xdr:rowOff>104775</xdr:rowOff>
              </to>
            </anchor>
          </controlPr>
        </control>
      </mc:Choice>
      <mc:Fallback>
        <control shapeId="1029" r:id="rId8" name="Control 5"/>
      </mc:Fallback>
    </mc:AlternateContent>
    <mc:AlternateContent xmlns:mc="http://schemas.openxmlformats.org/markup-compatibility/2006">
      <mc:Choice Requires="x14">
        <control shapeId="1030" r:id="rId9" name="Control 6">
          <controlPr defaultSize="0" autoPict="0" r:id="rId5">
            <anchor moveWithCells="1">
              <from>
                <xdr:col>1</xdr:col>
                <xdr:colOff>0</xdr:colOff>
                <xdr:row>22</xdr:row>
                <xdr:rowOff>0</xdr:rowOff>
              </from>
              <to>
                <xdr:col>1</xdr:col>
                <xdr:colOff>152400</xdr:colOff>
                <xdr:row>22</xdr:row>
                <xdr:rowOff>104775</xdr:rowOff>
              </to>
            </anchor>
          </controlPr>
        </control>
      </mc:Choice>
      <mc:Fallback>
        <control shapeId="1030" r:id="rId9" name="Control 6"/>
      </mc:Fallback>
    </mc:AlternateContent>
    <mc:AlternateContent xmlns:mc="http://schemas.openxmlformats.org/markup-compatibility/2006">
      <mc:Choice Requires="x14">
        <control shapeId="1031" r:id="rId10" name="Control 7">
          <controlPr defaultSize="0" autoPict="0" r:id="rId5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152400</xdr:colOff>
                <xdr:row>24</xdr:row>
                <xdr:rowOff>104775</xdr:rowOff>
              </to>
            </anchor>
          </controlPr>
        </control>
      </mc:Choice>
      <mc:Fallback>
        <control shapeId="1031" r:id="rId10" name="Control 7"/>
      </mc:Fallback>
    </mc:AlternateContent>
    <mc:AlternateContent xmlns:mc="http://schemas.openxmlformats.org/markup-compatibility/2006">
      <mc:Choice Requires="x14">
        <control shapeId="1032" r:id="rId11" name="Control 8">
          <controlPr defaultSize="0" autoPict="0" r:id="rId5">
            <anchor moveWithCells="1">
              <from>
                <xdr:col>1</xdr:col>
                <xdr:colOff>0</xdr:colOff>
                <xdr:row>25</xdr:row>
                <xdr:rowOff>0</xdr:rowOff>
              </from>
              <to>
                <xdr:col>1</xdr:col>
                <xdr:colOff>152400</xdr:colOff>
                <xdr:row>25</xdr:row>
                <xdr:rowOff>104775</xdr:rowOff>
              </to>
            </anchor>
          </controlPr>
        </control>
      </mc:Choice>
      <mc:Fallback>
        <control shapeId="1032" r:id="rId11" name="Control 8"/>
      </mc:Fallback>
    </mc:AlternateContent>
    <mc:AlternateContent xmlns:mc="http://schemas.openxmlformats.org/markup-compatibility/2006">
      <mc:Choice Requires="x14">
        <control shapeId="1033" r:id="rId12" name="Control 9">
          <controlPr defaultSize="0" autoPict="0" r:id="rId5">
            <anchor moveWithCells="1">
              <from>
                <xdr:col>1</xdr:col>
                <xdr:colOff>0</xdr:colOff>
                <xdr:row>43</xdr:row>
                <xdr:rowOff>0</xdr:rowOff>
              </from>
              <to>
                <xdr:col>1</xdr:col>
                <xdr:colOff>152400</xdr:colOff>
                <xdr:row>43</xdr:row>
                <xdr:rowOff>104775</xdr:rowOff>
              </to>
            </anchor>
          </controlPr>
        </control>
      </mc:Choice>
      <mc:Fallback>
        <control shapeId="1033" r:id="rId12" name="Control 9"/>
      </mc:Fallback>
    </mc:AlternateContent>
    <mc:AlternateContent xmlns:mc="http://schemas.openxmlformats.org/markup-compatibility/2006">
      <mc:Choice Requires="x14">
        <control shapeId="1034" r:id="rId13" name="Control 10">
          <controlPr defaultSize="0" autoPict="0" r:id="rId5">
            <anchor moveWithCells="1">
              <from>
                <xdr:col>1</xdr:col>
                <xdr:colOff>0</xdr:colOff>
                <xdr:row>46</xdr:row>
                <xdr:rowOff>0</xdr:rowOff>
              </from>
              <to>
                <xdr:col>1</xdr:col>
                <xdr:colOff>152400</xdr:colOff>
                <xdr:row>46</xdr:row>
                <xdr:rowOff>104775</xdr:rowOff>
              </to>
            </anchor>
          </controlPr>
        </control>
      </mc:Choice>
      <mc:Fallback>
        <control shapeId="1034" r:id="rId13" name="Control 10"/>
      </mc:Fallback>
    </mc:AlternateContent>
    <mc:AlternateContent xmlns:mc="http://schemas.openxmlformats.org/markup-compatibility/2006">
      <mc:Choice Requires="x14">
        <control shapeId="1035" r:id="rId14" name="Control 11">
          <controlPr defaultSize="0" autoPict="0" r:id="rId5">
            <anchor moveWithCells="1">
              <from>
                <xdr:col>1</xdr:col>
                <xdr:colOff>0</xdr:colOff>
                <xdr:row>50</xdr:row>
                <xdr:rowOff>0</xdr:rowOff>
              </from>
              <to>
                <xdr:col>1</xdr:col>
                <xdr:colOff>152400</xdr:colOff>
                <xdr:row>50</xdr:row>
                <xdr:rowOff>104775</xdr:rowOff>
              </to>
            </anchor>
          </controlPr>
        </control>
      </mc:Choice>
      <mc:Fallback>
        <control shapeId="1035" r:id="rId14" name="Control 1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P72"/>
  <sheetViews>
    <sheetView workbookViewId="0">
      <selection activeCell="P1" sqref="P1"/>
    </sheetView>
  </sheetViews>
  <sheetFormatPr defaultRowHeight="15" x14ac:dyDescent="0.25"/>
  <cols>
    <col min="4" max="4" width="24.140625" customWidth="1"/>
    <col min="5" max="5" width="20.28515625" customWidth="1"/>
  </cols>
  <sheetData>
    <row r="1" spans="2:16" ht="15" customHeight="1" x14ac:dyDescent="0.25">
      <c r="B1" s="1"/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K1" t="s">
        <v>233</v>
      </c>
      <c r="L1" t="s">
        <v>234</v>
      </c>
      <c r="M1" t="s">
        <v>235</v>
      </c>
      <c r="N1" t="s">
        <v>236</v>
      </c>
      <c r="P1">
        <f>COUNT(P2:P72)</f>
        <v>12</v>
      </c>
    </row>
    <row r="2" spans="2:16" ht="15" customHeight="1" x14ac:dyDescent="0.25">
      <c r="B2" s="2"/>
      <c r="C2" s="1">
        <v>1</v>
      </c>
      <c r="D2" t="s">
        <v>6</v>
      </c>
      <c r="E2" s="1" t="s">
        <v>7</v>
      </c>
      <c r="F2" s="1" t="s">
        <v>8</v>
      </c>
      <c r="G2" s="3">
        <v>1.8935185185185183E-2</v>
      </c>
      <c r="H2" s="4">
        <v>1</v>
      </c>
      <c r="K2">
        <f>VLOOKUP($D2,Pressendye!$D$2:$H$57,5,0)</f>
        <v>1</v>
      </c>
      <c r="L2">
        <f>VLOOKUP($D2,'Hill of Fare'!$D$2:$H$72,5,0)</f>
        <v>1</v>
      </c>
      <c r="M2">
        <f>VLOOKUP($D2,'Mither Tap'!$D$2:$H$54,5,0)</f>
        <v>1</v>
      </c>
      <c r="N2">
        <f>VLOOKUP($D2,'Cheyne Hill'!$D$2:$H$80,5,0)</f>
        <v>1</v>
      </c>
      <c r="O2">
        <f>COUNT(K2:N2)</f>
        <v>4</v>
      </c>
      <c r="P2">
        <f>IF(O2&gt;2,1,"")</f>
        <v>1</v>
      </c>
    </row>
    <row r="3" spans="2:16" ht="15" customHeight="1" x14ac:dyDescent="0.25">
      <c r="B3" s="2"/>
      <c r="C3" s="1">
        <v>2</v>
      </c>
      <c r="D3" t="s">
        <v>85</v>
      </c>
      <c r="E3" s="1" t="s">
        <v>13</v>
      </c>
      <c r="F3" s="1" t="s">
        <v>8</v>
      </c>
      <c r="G3" s="3">
        <v>2.0069444444444442E-2</v>
      </c>
      <c r="H3" s="4">
        <v>1.06</v>
      </c>
      <c r="K3" t="e">
        <f>VLOOKUP($D3,Pressendye!$D$2:$H$57,5,0)</f>
        <v>#N/A</v>
      </c>
      <c r="L3">
        <f>VLOOKUP($D3,'Hill of Fare'!$D$2:$H$72,5,0)</f>
        <v>1.06</v>
      </c>
      <c r="M3" t="e">
        <f>VLOOKUP($D3,'Mither Tap'!$D$2:$H$54,5,0)</f>
        <v>#N/A</v>
      </c>
      <c r="N3" t="e">
        <f>VLOOKUP($D3,'Cheyne Hill'!$D$2:$H$80,5,0)</f>
        <v>#N/A</v>
      </c>
      <c r="O3">
        <f t="shared" ref="O3:O56" si="0">COUNT(K3:N3)</f>
        <v>1</v>
      </c>
      <c r="P3" t="str">
        <f t="shared" ref="P3:P66" si="1">IF(O3&gt;2,1,"")</f>
        <v/>
      </c>
    </row>
    <row r="4" spans="2:16" ht="15" customHeight="1" x14ac:dyDescent="0.25">
      <c r="B4" s="2"/>
      <c r="C4" s="1">
        <v>3</v>
      </c>
      <c r="D4" t="s">
        <v>86</v>
      </c>
      <c r="E4" s="1" t="s">
        <v>7</v>
      </c>
      <c r="F4" s="1" t="s">
        <v>8</v>
      </c>
      <c r="G4" s="3">
        <v>2.0185185185185184E-2</v>
      </c>
      <c r="H4" s="4">
        <v>1.0660000000000001</v>
      </c>
      <c r="K4" t="e">
        <f>VLOOKUP($D4,Pressendye!$D$2:$H$57,5,0)</f>
        <v>#N/A</v>
      </c>
      <c r="L4">
        <f>VLOOKUP($D4,'Hill of Fare'!$D$2:$H$72,5,0)</f>
        <v>1.0660000000000001</v>
      </c>
      <c r="M4" t="e">
        <f>VLOOKUP($D4,'Mither Tap'!$D$2:$H$54,5,0)</f>
        <v>#N/A</v>
      </c>
      <c r="N4">
        <f>VLOOKUP($D4,'Cheyne Hill'!$D$2:$H$80,5,0)</f>
        <v>1.077</v>
      </c>
      <c r="O4">
        <f t="shared" si="0"/>
        <v>2</v>
      </c>
      <c r="P4" t="str">
        <f t="shared" si="1"/>
        <v/>
      </c>
    </row>
    <row r="5" spans="2:16" ht="15" customHeight="1" x14ac:dyDescent="0.25">
      <c r="B5" s="2"/>
      <c r="C5" s="1">
        <v>4</v>
      </c>
      <c r="D5" t="s">
        <v>87</v>
      </c>
      <c r="E5" s="1" t="s">
        <v>55</v>
      </c>
      <c r="F5" s="1" t="s">
        <v>16</v>
      </c>
      <c r="G5" s="3">
        <v>2.0277777777777777E-2</v>
      </c>
      <c r="H5" s="4">
        <v>1.071</v>
      </c>
      <c r="K5" t="e">
        <f>VLOOKUP($D5,Pressendye!$D$2:$H$57,5,0)</f>
        <v>#N/A</v>
      </c>
      <c r="L5">
        <f>VLOOKUP($D5,'Hill of Fare'!$D$2:$H$72,5,0)</f>
        <v>1.071</v>
      </c>
      <c r="M5">
        <f>VLOOKUP($D5,'Mither Tap'!$D$2:$H$54,5,0)</f>
        <v>1.101</v>
      </c>
      <c r="N5" t="e">
        <f>VLOOKUP($D5,'Cheyne Hill'!$D$2:$H$80,5,0)</f>
        <v>#N/A</v>
      </c>
      <c r="O5">
        <f t="shared" si="0"/>
        <v>2</v>
      </c>
      <c r="P5" t="str">
        <f t="shared" si="1"/>
        <v/>
      </c>
    </row>
    <row r="6" spans="2:16" ht="15" customHeight="1" x14ac:dyDescent="0.25">
      <c r="B6" s="2"/>
      <c r="C6" s="1">
        <v>5</v>
      </c>
      <c r="D6" t="s">
        <v>88</v>
      </c>
      <c r="E6" s="1" t="s">
        <v>11</v>
      </c>
      <c r="F6" s="1" t="s">
        <v>8</v>
      </c>
      <c r="G6" s="3">
        <v>2.0636574074074075E-2</v>
      </c>
      <c r="H6" s="4">
        <v>1.0900000000000001</v>
      </c>
      <c r="K6" t="e">
        <f>VLOOKUP($D6,Pressendye!$D$2:$H$57,5,0)</f>
        <v>#N/A</v>
      </c>
      <c r="L6">
        <f>VLOOKUP($D6,'Hill of Fare'!$D$2:$H$72,5,0)</f>
        <v>1.0900000000000001</v>
      </c>
      <c r="M6" t="e">
        <f>VLOOKUP($D6,'Mither Tap'!$D$2:$H$54,5,0)</f>
        <v>#N/A</v>
      </c>
      <c r="N6" t="e">
        <f>VLOOKUP($D6,'Cheyne Hill'!$D$2:$H$80,5,0)</f>
        <v>#N/A</v>
      </c>
      <c r="O6">
        <f t="shared" si="0"/>
        <v>1</v>
      </c>
      <c r="P6" t="str">
        <f t="shared" si="1"/>
        <v/>
      </c>
    </row>
    <row r="7" spans="2:16" ht="15" customHeight="1" x14ac:dyDescent="0.25">
      <c r="B7" s="2"/>
      <c r="C7" s="1">
        <v>6</v>
      </c>
      <c r="D7" t="s">
        <v>89</v>
      </c>
      <c r="E7" s="1" t="s">
        <v>90</v>
      </c>
      <c r="F7" s="1" t="s">
        <v>8</v>
      </c>
      <c r="G7" s="3">
        <v>2.0810185185185185E-2</v>
      </c>
      <c r="H7" s="4">
        <v>1.099</v>
      </c>
      <c r="K7" t="e">
        <f>VLOOKUP($D7,Pressendye!$D$2:$H$57,5,0)</f>
        <v>#N/A</v>
      </c>
      <c r="L7">
        <f>VLOOKUP($D7,'Hill of Fare'!$D$2:$H$72,5,0)</f>
        <v>1.099</v>
      </c>
      <c r="M7" t="e">
        <f>VLOOKUP($D7,'Mither Tap'!$D$2:$H$54,5,0)</f>
        <v>#N/A</v>
      </c>
      <c r="N7" t="e">
        <f>VLOOKUP($D7,'Cheyne Hill'!$D$2:$H$80,5,0)</f>
        <v>#N/A</v>
      </c>
      <c r="O7">
        <f t="shared" si="0"/>
        <v>1</v>
      </c>
      <c r="P7" t="str">
        <f t="shared" si="1"/>
        <v/>
      </c>
    </row>
    <row r="8" spans="2:16" ht="15" customHeight="1" x14ac:dyDescent="0.25">
      <c r="B8" s="2"/>
      <c r="C8" s="1">
        <v>7</v>
      </c>
      <c r="D8" t="s">
        <v>19</v>
      </c>
      <c r="E8" s="1" t="s">
        <v>18</v>
      </c>
      <c r="F8" s="1" t="s">
        <v>8</v>
      </c>
      <c r="G8" s="3">
        <v>2.0949074074074075E-2</v>
      </c>
      <c r="H8" s="4">
        <v>1.1060000000000001</v>
      </c>
      <c r="K8">
        <f>VLOOKUP($D8,Pressendye!$D$2:$H$57,5,0)</f>
        <v>1.1180000000000001</v>
      </c>
      <c r="L8">
        <f>VLOOKUP($D8,'Hill of Fare'!$D$2:$H$72,5,0)</f>
        <v>1.1060000000000001</v>
      </c>
      <c r="M8" t="e">
        <f>VLOOKUP($D8,'Mither Tap'!$D$2:$H$54,5,0)</f>
        <v>#N/A</v>
      </c>
      <c r="N8" t="e">
        <f>VLOOKUP($D8,'Cheyne Hill'!$D$2:$H$80,5,0)</f>
        <v>#N/A</v>
      </c>
      <c r="O8">
        <f t="shared" si="0"/>
        <v>2</v>
      </c>
      <c r="P8" t="str">
        <f t="shared" si="1"/>
        <v/>
      </c>
    </row>
    <row r="9" spans="2:16" ht="15" customHeight="1" x14ac:dyDescent="0.25">
      <c r="B9" s="2"/>
      <c r="C9" s="1">
        <v>8</v>
      </c>
      <c r="D9" t="s">
        <v>20</v>
      </c>
      <c r="E9" s="1" t="s">
        <v>18</v>
      </c>
      <c r="F9" s="1" t="s">
        <v>16</v>
      </c>
      <c r="G9" s="3">
        <v>2.1030092592592597E-2</v>
      </c>
      <c r="H9" s="4">
        <v>1.111</v>
      </c>
      <c r="K9">
        <f>VLOOKUP($D9,Pressendye!$D$2:$H$57,5,0)</f>
        <v>1.127</v>
      </c>
      <c r="L9">
        <f>VLOOKUP($D9,'Hill of Fare'!$D$2:$H$72,5,0)</f>
        <v>1.111</v>
      </c>
      <c r="M9" t="e">
        <f>VLOOKUP($D9,'Mither Tap'!$D$2:$H$54,5,0)</f>
        <v>#N/A</v>
      </c>
      <c r="N9">
        <f>VLOOKUP($D9,'Cheyne Hill'!$D$2:$H$80,5,0)</f>
        <v>1.127</v>
      </c>
      <c r="O9">
        <f t="shared" si="0"/>
        <v>3</v>
      </c>
      <c r="P9">
        <f t="shared" si="1"/>
        <v>1</v>
      </c>
    </row>
    <row r="10" spans="2:16" ht="15" customHeight="1" x14ac:dyDescent="0.25">
      <c r="B10" s="2"/>
      <c r="C10" s="1">
        <v>9</v>
      </c>
      <c r="D10" t="s">
        <v>91</v>
      </c>
      <c r="E10" s="1" t="s">
        <v>13</v>
      </c>
      <c r="F10" s="1" t="s">
        <v>8</v>
      </c>
      <c r="G10" s="3">
        <v>2.1064814814814814E-2</v>
      </c>
      <c r="H10" s="4">
        <v>1.1120000000000001</v>
      </c>
      <c r="K10" t="e">
        <f>VLOOKUP($D10,Pressendye!$D$2:$H$57,5,0)</f>
        <v>#N/A</v>
      </c>
      <c r="L10">
        <f>VLOOKUP($D10,'Hill of Fare'!$D$2:$H$72,5,0)</f>
        <v>1.1120000000000001</v>
      </c>
      <c r="M10" t="e">
        <f>VLOOKUP($D10,'Mither Tap'!$D$2:$H$54,5,0)</f>
        <v>#N/A</v>
      </c>
      <c r="N10" t="e">
        <f>VLOOKUP($D10,'Cheyne Hill'!$D$2:$H$80,5,0)</f>
        <v>#N/A</v>
      </c>
      <c r="O10">
        <f t="shared" si="0"/>
        <v>1</v>
      </c>
      <c r="P10" t="str">
        <f t="shared" si="1"/>
        <v/>
      </c>
    </row>
    <row r="11" spans="2:16" ht="15" customHeight="1" x14ac:dyDescent="0.25">
      <c r="B11" s="2"/>
      <c r="C11" s="1">
        <v>10</v>
      </c>
      <c r="D11" t="s">
        <v>92</v>
      </c>
      <c r="E11" s="1" t="s">
        <v>7</v>
      </c>
      <c r="F11" s="1" t="s">
        <v>8</v>
      </c>
      <c r="G11" s="3">
        <v>2.1087962962962961E-2</v>
      </c>
      <c r="H11" s="4">
        <v>1.1140000000000001</v>
      </c>
      <c r="K11" t="e">
        <f>VLOOKUP($D11,Pressendye!$D$2:$H$57,5,0)</f>
        <v>#N/A</v>
      </c>
      <c r="L11">
        <f>VLOOKUP($D11,'Hill of Fare'!$D$2:$H$72,5,0)</f>
        <v>1.1140000000000001</v>
      </c>
      <c r="M11" t="e">
        <f>VLOOKUP($D11,'Mither Tap'!$D$2:$H$54,5,0)</f>
        <v>#N/A</v>
      </c>
      <c r="N11">
        <f>VLOOKUP($D11,'Cheyne Hill'!$D$2:$H$80,5,0)</f>
        <v>1.113</v>
      </c>
      <c r="O11">
        <f t="shared" si="0"/>
        <v>2</v>
      </c>
      <c r="P11" t="str">
        <f t="shared" si="1"/>
        <v/>
      </c>
    </row>
    <row r="12" spans="2:16" ht="15" customHeight="1" x14ac:dyDescent="0.25">
      <c r="B12" s="2"/>
      <c r="C12" s="1">
        <v>11</v>
      </c>
      <c r="D12" t="s">
        <v>93</v>
      </c>
      <c r="E12" s="1" t="s">
        <v>13</v>
      </c>
      <c r="F12" s="1" t="s">
        <v>8</v>
      </c>
      <c r="G12" s="3">
        <v>2.1493055555555557E-2</v>
      </c>
      <c r="H12" s="4">
        <v>1.135</v>
      </c>
      <c r="K12" t="e">
        <f>VLOOKUP($D12,Pressendye!$D$2:$H$57,5,0)</f>
        <v>#N/A</v>
      </c>
      <c r="L12">
        <f>VLOOKUP($D12,'Hill of Fare'!$D$2:$H$72,5,0)</f>
        <v>1.135</v>
      </c>
      <c r="M12" t="e">
        <f>VLOOKUP($D12,'Mither Tap'!$D$2:$H$54,5,0)</f>
        <v>#N/A</v>
      </c>
      <c r="N12" t="e">
        <f>VLOOKUP($D12,'Cheyne Hill'!$D$2:$H$80,5,0)</f>
        <v>#N/A</v>
      </c>
      <c r="O12">
        <f t="shared" si="0"/>
        <v>1</v>
      </c>
      <c r="P12" t="str">
        <f t="shared" si="1"/>
        <v/>
      </c>
    </row>
    <row r="13" spans="2:16" ht="15" customHeight="1" x14ac:dyDescent="0.25">
      <c r="B13" s="2"/>
      <c r="C13" s="1">
        <v>12</v>
      </c>
      <c r="D13" t="s">
        <v>94</v>
      </c>
      <c r="E13" s="1" t="s">
        <v>13</v>
      </c>
      <c r="F13" s="1" t="s">
        <v>16</v>
      </c>
      <c r="G13" s="3">
        <v>2.1516203703703704E-2</v>
      </c>
      <c r="H13" s="4">
        <v>1.1359999999999999</v>
      </c>
      <c r="K13" t="e">
        <f>VLOOKUP($D13,Pressendye!$D$2:$H$57,5,0)</f>
        <v>#N/A</v>
      </c>
      <c r="L13">
        <f>VLOOKUP($D13,'Hill of Fare'!$D$2:$H$72,5,0)</f>
        <v>1.1359999999999999</v>
      </c>
      <c r="M13" t="e">
        <f>VLOOKUP($D13,'Mither Tap'!$D$2:$H$54,5,0)</f>
        <v>#N/A</v>
      </c>
      <c r="N13" t="e">
        <f>VLOOKUP($D13,'Cheyne Hill'!$D$2:$H$80,5,0)</f>
        <v>#N/A</v>
      </c>
      <c r="O13">
        <f t="shared" si="0"/>
        <v>1</v>
      </c>
      <c r="P13" t="str">
        <f t="shared" si="1"/>
        <v/>
      </c>
    </row>
    <row r="14" spans="2:16" ht="15" customHeight="1" x14ac:dyDescent="0.25">
      <c r="B14" s="2"/>
      <c r="C14" s="1">
        <v>13</v>
      </c>
      <c r="D14" t="s">
        <v>95</v>
      </c>
      <c r="E14" s="1" t="s">
        <v>13</v>
      </c>
      <c r="F14" s="1" t="s">
        <v>16</v>
      </c>
      <c r="G14" s="3">
        <v>2.1562499999999998E-2</v>
      </c>
      <c r="H14" s="4">
        <v>1.139</v>
      </c>
      <c r="K14" t="e">
        <f>VLOOKUP($D14,Pressendye!$D$2:$H$57,5,0)</f>
        <v>#N/A</v>
      </c>
      <c r="L14">
        <f>VLOOKUP($D14,'Hill of Fare'!$D$2:$H$72,5,0)</f>
        <v>1.139</v>
      </c>
      <c r="M14">
        <f>VLOOKUP($D14,'Mither Tap'!$D$2:$H$54,5,0)</f>
        <v>1.1539999999999999</v>
      </c>
      <c r="N14">
        <f>VLOOKUP($D14,'Cheyne Hill'!$D$2:$H$80,5,0)</f>
        <v>1.139</v>
      </c>
      <c r="O14">
        <f t="shared" si="0"/>
        <v>3</v>
      </c>
      <c r="P14">
        <f t="shared" si="1"/>
        <v>1</v>
      </c>
    </row>
    <row r="15" spans="2:16" ht="15" customHeight="1" x14ac:dyDescent="0.25">
      <c r="B15" s="2"/>
      <c r="C15" s="1">
        <v>14</v>
      </c>
      <c r="D15" t="s">
        <v>96</v>
      </c>
      <c r="E15" s="1" t="s">
        <v>11</v>
      </c>
      <c r="F15" s="1" t="s">
        <v>16</v>
      </c>
      <c r="G15" s="3">
        <v>2.1631944444444443E-2</v>
      </c>
      <c r="H15" s="4">
        <v>1.1419999999999999</v>
      </c>
      <c r="K15" t="e">
        <f>VLOOKUP($D15,Pressendye!$D$2:$H$57,5,0)</f>
        <v>#N/A</v>
      </c>
      <c r="L15">
        <f>VLOOKUP($D15,'Hill of Fare'!$D$2:$H$72,5,0)</f>
        <v>1.1419999999999999</v>
      </c>
      <c r="M15" t="e">
        <f>VLOOKUP($D15,'Mither Tap'!$D$2:$H$54,5,0)</f>
        <v>#N/A</v>
      </c>
      <c r="N15" t="e">
        <f>VLOOKUP($D15,'Cheyne Hill'!$D$2:$H$80,5,0)</f>
        <v>#N/A</v>
      </c>
      <c r="O15">
        <f t="shared" si="0"/>
        <v>1</v>
      </c>
      <c r="P15" t="str">
        <f t="shared" si="1"/>
        <v/>
      </c>
    </row>
    <row r="16" spans="2:16" ht="15" customHeight="1" x14ac:dyDescent="0.25">
      <c r="B16" s="2"/>
      <c r="C16" s="1">
        <v>15</v>
      </c>
      <c r="D16" t="s">
        <v>97</v>
      </c>
      <c r="E16" s="1" t="s">
        <v>23</v>
      </c>
      <c r="F16" s="1" t="s">
        <v>24</v>
      </c>
      <c r="G16" s="3">
        <v>2.1701388888888892E-2</v>
      </c>
      <c r="H16" s="4">
        <v>1.1459999999999999</v>
      </c>
      <c r="K16" t="e">
        <f>VLOOKUP($D16,Pressendye!$D$2:$H$57,5,0)</f>
        <v>#N/A</v>
      </c>
      <c r="L16">
        <f>VLOOKUP($D16,'Hill of Fare'!$D$2:$H$72,5,0)</f>
        <v>1.1459999999999999</v>
      </c>
      <c r="M16" t="e">
        <f>VLOOKUP($D16,'Mither Tap'!$D$2:$H$54,5,0)</f>
        <v>#N/A</v>
      </c>
      <c r="N16" t="e">
        <f>VLOOKUP($D16,'Cheyne Hill'!$D$2:$H$80,5,0)</f>
        <v>#N/A</v>
      </c>
      <c r="O16">
        <f t="shared" si="0"/>
        <v>1</v>
      </c>
      <c r="P16" t="str">
        <f t="shared" si="1"/>
        <v/>
      </c>
    </row>
    <row r="17" spans="2:16" ht="15" customHeight="1" x14ac:dyDescent="0.25">
      <c r="B17" s="2"/>
      <c r="C17" s="1">
        <v>16</v>
      </c>
      <c r="D17" t="s">
        <v>27</v>
      </c>
      <c r="E17" s="1" t="s">
        <v>18</v>
      </c>
      <c r="F17" s="1" t="s">
        <v>28</v>
      </c>
      <c r="G17" s="3">
        <v>2.1817129629629631E-2</v>
      </c>
      <c r="H17" s="4">
        <v>1.1519999999999999</v>
      </c>
      <c r="K17">
        <f>VLOOKUP($D17,Pressendye!$D$2:$H$57,5,0)</f>
        <v>1.153</v>
      </c>
      <c r="L17">
        <f>VLOOKUP($D17,'Hill of Fare'!$D$2:$H$72,5,0)</f>
        <v>1.1519999999999999</v>
      </c>
      <c r="M17" t="e">
        <f>VLOOKUP($D17,'Mither Tap'!$D$2:$H$54,5,0)</f>
        <v>#N/A</v>
      </c>
      <c r="N17" t="e">
        <f>VLOOKUP($D17,'Cheyne Hill'!$D$2:$H$80,5,0)</f>
        <v>#N/A</v>
      </c>
      <c r="O17">
        <f t="shared" si="0"/>
        <v>2</v>
      </c>
      <c r="P17" t="str">
        <f t="shared" si="1"/>
        <v/>
      </c>
    </row>
    <row r="18" spans="2:16" ht="15" customHeight="1" x14ac:dyDescent="0.25">
      <c r="B18" s="2"/>
      <c r="C18" s="1">
        <v>17</v>
      </c>
      <c r="D18" t="s">
        <v>98</v>
      </c>
      <c r="E18" s="1" t="s">
        <v>15</v>
      </c>
      <c r="F18" s="1" t="s">
        <v>8</v>
      </c>
      <c r="G18" s="3">
        <v>2.2013888888888888E-2</v>
      </c>
      <c r="H18" s="4">
        <v>1.163</v>
      </c>
      <c r="K18" t="e">
        <f>VLOOKUP($D18,Pressendye!$D$2:$H$57,5,0)</f>
        <v>#N/A</v>
      </c>
      <c r="L18">
        <f>VLOOKUP($D18,'Hill of Fare'!$D$2:$H$72,5,0)</f>
        <v>1.163</v>
      </c>
      <c r="M18" t="e">
        <f>VLOOKUP($D18,'Mither Tap'!$D$2:$H$54,5,0)</f>
        <v>#N/A</v>
      </c>
      <c r="N18" t="e">
        <f>VLOOKUP($D18,'Cheyne Hill'!$D$2:$H$80,5,0)</f>
        <v>#N/A</v>
      </c>
      <c r="O18">
        <f t="shared" si="0"/>
        <v>1</v>
      </c>
      <c r="P18" t="str">
        <f t="shared" si="1"/>
        <v/>
      </c>
    </row>
    <row r="19" spans="2:16" ht="15" customHeight="1" x14ac:dyDescent="0.25">
      <c r="B19" s="2"/>
      <c r="C19" s="1">
        <v>18</v>
      </c>
      <c r="D19" t="s">
        <v>99</v>
      </c>
      <c r="E19" s="1" t="s">
        <v>13</v>
      </c>
      <c r="F19" s="1" t="s">
        <v>8</v>
      </c>
      <c r="G19" s="3">
        <v>2.2314814814814815E-2</v>
      </c>
      <c r="H19" s="4">
        <v>1.1779999999999999</v>
      </c>
      <c r="K19" t="e">
        <f>VLOOKUP($D19,Pressendye!$D$2:$H$57,5,0)</f>
        <v>#N/A</v>
      </c>
      <c r="L19">
        <f>VLOOKUP($D19,'Hill of Fare'!$D$2:$H$72,5,0)</f>
        <v>1.1779999999999999</v>
      </c>
      <c r="M19" t="e">
        <f>VLOOKUP($D19,'Mither Tap'!$D$2:$H$54,5,0)</f>
        <v>#N/A</v>
      </c>
      <c r="N19" t="e">
        <f>VLOOKUP($D19,'Cheyne Hill'!$D$2:$H$80,5,0)</f>
        <v>#N/A</v>
      </c>
      <c r="O19">
        <f t="shared" si="0"/>
        <v>1</v>
      </c>
      <c r="P19" t="str">
        <f t="shared" si="1"/>
        <v/>
      </c>
    </row>
    <row r="20" spans="2:16" ht="15" customHeight="1" x14ac:dyDescent="0.25">
      <c r="B20" s="2"/>
      <c r="C20" s="1">
        <v>19</v>
      </c>
      <c r="D20" t="s">
        <v>100</v>
      </c>
      <c r="E20" s="1" t="s">
        <v>13</v>
      </c>
      <c r="F20" s="1" t="s">
        <v>16</v>
      </c>
      <c r="G20" s="3">
        <v>2.2326388888888885E-2</v>
      </c>
      <c r="H20" s="4">
        <v>1.179</v>
      </c>
      <c r="K20" t="e">
        <f>VLOOKUP($D20,Pressendye!$D$2:$H$57,5,0)</f>
        <v>#N/A</v>
      </c>
      <c r="L20">
        <f>VLOOKUP($D20,'Hill of Fare'!$D$2:$H$72,5,0)</f>
        <v>1.179</v>
      </c>
      <c r="M20">
        <f>VLOOKUP($D20,'Mither Tap'!$D$2:$H$54,5,0)</f>
        <v>1.27</v>
      </c>
      <c r="N20" t="e">
        <f>VLOOKUP($D20,'Cheyne Hill'!$D$2:$H$80,5,0)</f>
        <v>#N/A</v>
      </c>
      <c r="O20">
        <f t="shared" si="0"/>
        <v>2</v>
      </c>
      <c r="P20" t="str">
        <f t="shared" si="1"/>
        <v/>
      </c>
    </row>
    <row r="21" spans="2:16" ht="15" customHeight="1" x14ac:dyDescent="0.25">
      <c r="B21" s="2"/>
      <c r="C21" s="1">
        <v>20</v>
      </c>
      <c r="D21" t="s">
        <v>101</v>
      </c>
      <c r="E21" s="1" t="s">
        <v>18</v>
      </c>
      <c r="F21" s="1" t="s">
        <v>26</v>
      </c>
      <c r="G21" s="3">
        <v>2.2349537037037032E-2</v>
      </c>
      <c r="H21" s="4">
        <v>1.18</v>
      </c>
      <c r="K21" t="e">
        <f>VLOOKUP($D21,Pressendye!$D$2:$H$57,5,0)</f>
        <v>#N/A</v>
      </c>
      <c r="L21">
        <f>VLOOKUP($D21,'Hill of Fare'!$D$2:$H$72,5,0)</f>
        <v>1.18</v>
      </c>
      <c r="M21" t="e">
        <f>VLOOKUP($D21,'Mither Tap'!$D$2:$H$54,5,0)</f>
        <v>#N/A</v>
      </c>
      <c r="N21" t="e">
        <f>VLOOKUP($D21,'Cheyne Hill'!$D$2:$H$80,5,0)</f>
        <v>#N/A</v>
      </c>
      <c r="O21">
        <f t="shared" si="0"/>
        <v>1</v>
      </c>
      <c r="P21" t="str">
        <f t="shared" si="1"/>
        <v/>
      </c>
    </row>
    <row r="22" spans="2:16" ht="15" customHeight="1" x14ac:dyDescent="0.25">
      <c r="B22" s="2"/>
      <c r="C22" s="1">
        <v>21</v>
      </c>
      <c r="D22" t="s">
        <v>39</v>
      </c>
      <c r="E22" s="1" t="s">
        <v>11</v>
      </c>
      <c r="F22" s="1" t="s">
        <v>8</v>
      </c>
      <c r="G22" s="3">
        <v>2.238425925925926E-2</v>
      </c>
      <c r="H22" s="4">
        <v>1.1819999999999999</v>
      </c>
      <c r="K22">
        <f>VLOOKUP($D22,Pressendye!$D$2:$H$57,5,0)</f>
        <v>1.204</v>
      </c>
      <c r="L22">
        <f>VLOOKUP($D22,'Hill of Fare'!$D$2:$H$72,5,0)</f>
        <v>1.1819999999999999</v>
      </c>
      <c r="M22" t="e">
        <f>VLOOKUP($D22,'Mither Tap'!$D$2:$H$54,5,0)</f>
        <v>#N/A</v>
      </c>
      <c r="N22" t="e">
        <f>VLOOKUP($D22,'Cheyne Hill'!$D$2:$H$80,5,0)</f>
        <v>#N/A</v>
      </c>
      <c r="O22">
        <f t="shared" si="0"/>
        <v>2</v>
      </c>
      <c r="P22" t="str">
        <f t="shared" si="1"/>
        <v/>
      </c>
    </row>
    <row r="23" spans="2:16" ht="15" customHeight="1" x14ac:dyDescent="0.25">
      <c r="B23" s="2"/>
      <c r="C23" s="1">
        <v>22</v>
      </c>
      <c r="D23" t="s">
        <v>102</v>
      </c>
      <c r="E23" s="1" t="s">
        <v>7</v>
      </c>
      <c r="F23" s="1" t="s">
        <v>16</v>
      </c>
      <c r="G23" s="3">
        <v>2.2615740740740742E-2</v>
      </c>
      <c r="H23" s="4">
        <v>1.194</v>
      </c>
      <c r="K23" t="e">
        <f>VLOOKUP($D23,Pressendye!$D$2:$H$57,5,0)</f>
        <v>#N/A</v>
      </c>
      <c r="L23">
        <f>VLOOKUP($D23,'Hill of Fare'!$D$2:$H$72,5,0)</f>
        <v>1.194</v>
      </c>
      <c r="M23" t="e">
        <f>VLOOKUP($D23,'Mither Tap'!$D$2:$H$54,5,0)</f>
        <v>#N/A</v>
      </c>
      <c r="N23" t="e">
        <f>VLOOKUP($D23,'Cheyne Hill'!$D$2:$H$80,5,0)</f>
        <v>#N/A</v>
      </c>
      <c r="O23">
        <f t="shared" si="0"/>
        <v>1</v>
      </c>
      <c r="P23" t="str">
        <f t="shared" si="1"/>
        <v/>
      </c>
    </row>
    <row r="24" spans="2:16" ht="15" customHeight="1" x14ac:dyDescent="0.25">
      <c r="B24" s="2"/>
      <c r="C24" s="1">
        <v>23</v>
      </c>
      <c r="D24" t="s">
        <v>103</v>
      </c>
      <c r="E24" s="1" t="s">
        <v>11</v>
      </c>
      <c r="F24" s="1" t="s">
        <v>8</v>
      </c>
      <c r="G24" s="3">
        <v>2.2766203703703702E-2</v>
      </c>
      <c r="H24" s="4">
        <v>1.202</v>
      </c>
      <c r="K24" t="e">
        <f>VLOOKUP($D24,Pressendye!$D$2:$H$57,5,0)</f>
        <v>#N/A</v>
      </c>
      <c r="L24">
        <f>VLOOKUP($D24,'Hill of Fare'!$D$2:$H$72,5,0)</f>
        <v>1.202</v>
      </c>
      <c r="M24" t="e">
        <f>VLOOKUP($D24,'Mither Tap'!$D$2:$H$54,5,0)</f>
        <v>#N/A</v>
      </c>
      <c r="N24">
        <f>VLOOKUP($D24,'Cheyne Hill'!$D$2:$H$80,5,0)</f>
        <v>1.2789999999999999</v>
      </c>
      <c r="O24">
        <f t="shared" si="0"/>
        <v>2</v>
      </c>
      <c r="P24" t="str">
        <f t="shared" si="1"/>
        <v/>
      </c>
    </row>
    <row r="25" spans="2:16" ht="15" customHeight="1" x14ac:dyDescent="0.25">
      <c r="B25" s="2"/>
      <c r="C25" s="1">
        <v>24</v>
      </c>
      <c r="D25" t="s">
        <v>104</v>
      </c>
      <c r="E25" s="1" t="s">
        <v>13</v>
      </c>
      <c r="F25" s="1" t="s">
        <v>8</v>
      </c>
      <c r="G25" s="3">
        <v>2.2777777777777775E-2</v>
      </c>
      <c r="H25" s="4">
        <v>1.2030000000000001</v>
      </c>
      <c r="K25" t="e">
        <f>VLOOKUP($D25,Pressendye!$D$2:$H$57,5,0)</f>
        <v>#N/A</v>
      </c>
      <c r="L25">
        <f>VLOOKUP($D25,'Hill of Fare'!$D$2:$H$72,5,0)</f>
        <v>1.2030000000000001</v>
      </c>
      <c r="M25" t="e">
        <f>VLOOKUP($D25,'Mither Tap'!$D$2:$H$54,5,0)</f>
        <v>#N/A</v>
      </c>
      <c r="N25" t="e">
        <f>VLOOKUP($D25,'Cheyne Hill'!$D$2:$H$80,5,0)</f>
        <v>#N/A</v>
      </c>
      <c r="O25">
        <f t="shared" si="0"/>
        <v>1</v>
      </c>
      <c r="P25" t="str">
        <f t="shared" si="1"/>
        <v/>
      </c>
    </row>
    <row r="26" spans="2:16" ht="15" customHeight="1" x14ac:dyDescent="0.25">
      <c r="B26" s="2"/>
      <c r="C26" s="1">
        <v>25</v>
      </c>
      <c r="D26" t="s">
        <v>32</v>
      </c>
      <c r="E26" s="1" t="s">
        <v>7</v>
      </c>
      <c r="F26" s="1" t="s">
        <v>16</v>
      </c>
      <c r="G26" s="3">
        <v>2.2881944444444444E-2</v>
      </c>
      <c r="H26" s="4">
        <v>1.208</v>
      </c>
      <c r="K26">
        <f>VLOOKUP($D26,Pressendye!$D$2:$H$57,5,0)</f>
        <v>1.171</v>
      </c>
      <c r="L26">
        <f>VLOOKUP($D26,'Hill of Fare'!$D$2:$H$72,5,0)</f>
        <v>1.208</v>
      </c>
      <c r="M26" t="e">
        <f>VLOOKUP($D26,'Mither Tap'!$D$2:$H$54,5,0)</f>
        <v>#N/A</v>
      </c>
      <c r="N26" t="e">
        <f>VLOOKUP($D26,'Cheyne Hill'!$D$2:$H$80,5,0)</f>
        <v>#N/A</v>
      </c>
      <c r="O26">
        <f t="shared" si="0"/>
        <v>2</v>
      </c>
      <c r="P26" t="str">
        <f t="shared" si="1"/>
        <v/>
      </c>
    </row>
    <row r="27" spans="2:16" ht="15" customHeight="1" x14ac:dyDescent="0.25">
      <c r="B27" s="2"/>
      <c r="C27" s="1">
        <v>26</v>
      </c>
      <c r="D27" t="s">
        <v>105</v>
      </c>
      <c r="E27" s="1" t="s">
        <v>7</v>
      </c>
      <c r="F27" s="1" t="s">
        <v>8</v>
      </c>
      <c r="G27" s="3">
        <v>2.3113425925925926E-2</v>
      </c>
      <c r="H27" s="4">
        <v>1.2210000000000001</v>
      </c>
      <c r="K27" t="e">
        <f>VLOOKUP($D27,Pressendye!$D$2:$H$57,5,0)</f>
        <v>#N/A</v>
      </c>
      <c r="L27">
        <f>VLOOKUP($D27,'Hill of Fare'!$D$2:$H$72,5,0)</f>
        <v>1.2210000000000001</v>
      </c>
      <c r="M27" t="e">
        <f>VLOOKUP($D27,'Mither Tap'!$D$2:$H$54,5,0)</f>
        <v>#N/A</v>
      </c>
      <c r="N27" t="e">
        <f>VLOOKUP($D27,'Cheyne Hill'!$D$2:$H$80,5,0)</f>
        <v>#N/A</v>
      </c>
      <c r="O27">
        <f t="shared" si="0"/>
        <v>1</v>
      </c>
      <c r="P27" t="str">
        <f t="shared" si="1"/>
        <v/>
      </c>
    </row>
    <row r="28" spans="2:16" ht="15" customHeight="1" x14ac:dyDescent="0.25">
      <c r="B28" s="2"/>
      <c r="C28" s="1">
        <v>27</v>
      </c>
      <c r="D28" t="s">
        <v>106</v>
      </c>
      <c r="E28" s="1" t="s">
        <v>18</v>
      </c>
      <c r="F28" s="1" t="s">
        <v>26</v>
      </c>
      <c r="G28" s="3">
        <v>2.3159722222222224E-2</v>
      </c>
      <c r="H28" s="4">
        <v>1.2230000000000001</v>
      </c>
      <c r="K28" t="e">
        <f>VLOOKUP($D28,Pressendye!$D$2:$H$57,5,0)</f>
        <v>#N/A</v>
      </c>
      <c r="L28">
        <f>VLOOKUP($D28,'Hill of Fare'!$D$2:$H$72,5,0)</f>
        <v>1.2230000000000001</v>
      </c>
      <c r="M28">
        <f>VLOOKUP($D28,'Mither Tap'!$D$2:$H$54,5,0)</f>
        <v>1.2909999999999999</v>
      </c>
      <c r="N28" t="e">
        <f>VLOOKUP($D28,'Cheyne Hill'!$D$2:$H$80,5,0)</f>
        <v>#N/A</v>
      </c>
      <c r="O28">
        <f t="shared" si="0"/>
        <v>2</v>
      </c>
      <c r="P28" t="str">
        <f t="shared" si="1"/>
        <v/>
      </c>
    </row>
    <row r="29" spans="2:16" ht="15" customHeight="1" x14ac:dyDescent="0.25">
      <c r="B29" s="2"/>
      <c r="C29" s="1">
        <v>28</v>
      </c>
      <c r="D29" t="s">
        <v>107</v>
      </c>
      <c r="E29" s="1" t="s">
        <v>18</v>
      </c>
      <c r="F29" s="1" t="s">
        <v>8</v>
      </c>
      <c r="G29" s="3">
        <v>2.3182870370370371E-2</v>
      </c>
      <c r="H29" s="4">
        <v>1.224</v>
      </c>
      <c r="K29" t="e">
        <f>VLOOKUP($D29,Pressendye!$D$2:$H$57,5,0)</f>
        <v>#N/A</v>
      </c>
      <c r="L29">
        <f>VLOOKUP($D29,'Hill of Fare'!$D$2:$H$72,5,0)</f>
        <v>1.224</v>
      </c>
      <c r="M29" t="e">
        <f>VLOOKUP($D29,'Mither Tap'!$D$2:$H$54,5,0)</f>
        <v>#N/A</v>
      </c>
      <c r="N29" t="e">
        <f>VLOOKUP($D29,'Cheyne Hill'!$D$2:$H$80,5,0)</f>
        <v>#N/A</v>
      </c>
      <c r="O29">
        <f t="shared" si="0"/>
        <v>1</v>
      </c>
      <c r="P29" t="str">
        <f t="shared" si="1"/>
        <v/>
      </c>
    </row>
    <row r="30" spans="2:16" ht="15" customHeight="1" x14ac:dyDescent="0.25">
      <c r="B30" s="2"/>
      <c r="C30" s="1">
        <v>29</v>
      </c>
      <c r="D30" t="s">
        <v>108</v>
      </c>
      <c r="E30" s="1" t="s">
        <v>109</v>
      </c>
      <c r="F30" s="1" t="s">
        <v>26</v>
      </c>
      <c r="G30" s="3">
        <v>2.326388888888889E-2</v>
      </c>
      <c r="H30" s="4">
        <v>1.2290000000000001</v>
      </c>
      <c r="K30" t="e">
        <f>VLOOKUP($D30,Pressendye!$D$2:$H$57,5,0)</f>
        <v>#N/A</v>
      </c>
      <c r="L30">
        <f>VLOOKUP($D30,'Hill of Fare'!$D$2:$H$72,5,0)</f>
        <v>1.2290000000000001</v>
      </c>
      <c r="M30">
        <f>VLOOKUP($D30,'Mither Tap'!$D$2:$H$54,5,0)</f>
        <v>1.2490000000000001</v>
      </c>
      <c r="N30" t="e">
        <f>VLOOKUP($D30,'Cheyne Hill'!$D$2:$H$80,5,0)</f>
        <v>#N/A</v>
      </c>
      <c r="O30">
        <f t="shared" si="0"/>
        <v>2</v>
      </c>
      <c r="P30" t="str">
        <f t="shared" si="1"/>
        <v/>
      </c>
    </row>
    <row r="31" spans="2:16" ht="15" customHeight="1" x14ac:dyDescent="0.25">
      <c r="B31" s="2"/>
      <c r="C31" s="1">
        <v>30</v>
      </c>
      <c r="D31" t="s">
        <v>110</v>
      </c>
      <c r="E31" s="1" t="s">
        <v>13</v>
      </c>
      <c r="F31" s="1" t="s">
        <v>16</v>
      </c>
      <c r="G31" s="3">
        <v>2.3391203703703702E-2</v>
      </c>
      <c r="H31" s="4">
        <v>1.2350000000000001</v>
      </c>
      <c r="K31" t="e">
        <f>VLOOKUP($D31,Pressendye!$D$2:$H$57,5,0)</f>
        <v>#N/A</v>
      </c>
      <c r="L31">
        <f>VLOOKUP($D31,'Hill of Fare'!$D$2:$H$72,5,0)</f>
        <v>1.2350000000000001</v>
      </c>
      <c r="M31" t="e">
        <f>VLOOKUP($D31,'Mither Tap'!$D$2:$H$54,5,0)</f>
        <v>#N/A</v>
      </c>
      <c r="N31" t="e">
        <f>VLOOKUP($D31,'Cheyne Hill'!$D$2:$H$80,5,0)</f>
        <v>#N/A</v>
      </c>
      <c r="O31">
        <f t="shared" si="0"/>
        <v>1</v>
      </c>
      <c r="P31" t="str">
        <f t="shared" si="1"/>
        <v/>
      </c>
    </row>
    <row r="32" spans="2:16" ht="15" customHeight="1" x14ac:dyDescent="0.25">
      <c r="B32" s="2"/>
      <c r="C32" s="1">
        <v>31</v>
      </c>
      <c r="D32" t="s">
        <v>43</v>
      </c>
      <c r="E32" s="1" t="s">
        <v>11</v>
      </c>
      <c r="F32" s="1" t="s">
        <v>26</v>
      </c>
      <c r="G32" s="3">
        <v>2.3680555555555555E-2</v>
      </c>
      <c r="H32" s="4">
        <v>1.2509999999999999</v>
      </c>
      <c r="K32">
        <f>VLOOKUP($D32,Pressendye!$D$2:$H$57,5,0)</f>
        <v>1.2370000000000001</v>
      </c>
      <c r="L32">
        <f>VLOOKUP($D32,'Hill of Fare'!$D$2:$H$72,5,0)</f>
        <v>1.2509999999999999</v>
      </c>
      <c r="M32" t="e">
        <f>VLOOKUP($D32,'Mither Tap'!$D$2:$H$54,5,0)</f>
        <v>#N/A</v>
      </c>
      <c r="N32" t="e">
        <f>VLOOKUP($D32,'Cheyne Hill'!$D$2:$H$80,5,0)</f>
        <v>#N/A</v>
      </c>
      <c r="O32">
        <f t="shared" si="0"/>
        <v>2</v>
      </c>
      <c r="P32" t="str">
        <f t="shared" si="1"/>
        <v/>
      </c>
    </row>
    <row r="33" spans="2:16" ht="15" customHeight="1" x14ac:dyDescent="0.25">
      <c r="B33" s="2"/>
      <c r="C33" s="1">
        <v>32</v>
      </c>
      <c r="D33" t="s">
        <v>111</v>
      </c>
      <c r="E33" s="1" t="s">
        <v>13</v>
      </c>
      <c r="F33" s="1" t="s">
        <v>16</v>
      </c>
      <c r="G33" s="3">
        <v>2.3703703703703703E-2</v>
      </c>
      <c r="H33" s="4">
        <v>1.252</v>
      </c>
      <c r="K33" t="e">
        <f>VLOOKUP($D33,Pressendye!$D$2:$H$57,5,0)</f>
        <v>#N/A</v>
      </c>
      <c r="L33">
        <f>VLOOKUP($D33,'Hill of Fare'!$D$2:$H$72,5,0)</f>
        <v>1.252</v>
      </c>
      <c r="M33" t="e">
        <f>VLOOKUP($D33,'Mither Tap'!$D$2:$H$54,5,0)</f>
        <v>#N/A</v>
      </c>
      <c r="N33" t="e">
        <f>VLOOKUP($D33,'Cheyne Hill'!$D$2:$H$80,5,0)</f>
        <v>#N/A</v>
      </c>
      <c r="O33">
        <f t="shared" si="0"/>
        <v>1</v>
      </c>
      <c r="P33" t="str">
        <f t="shared" si="1"/>
        <v/>
      </c>
    </row>
    <row r="34" spans="2:16" ht="15" customHeight="1" x14ac:dyDescent="0.25">
      <c r="B34" s="2"/>
      <c r="C34" s="1">
        <v>33</v>
      </c>
      <c r="D34" t="s">
        <v>51</v>
      </c>
      <c r="E34" s="1" t="s">
        <v>18</v>
      </c>
      <c r="F34" s="1" t="s">
        <v>26</v>
      </c>
      <c r="G34" s="3">
        <v>2.3738425925925923E-2</v>
      </c>
      <c r="H34" s="4">
        <v>1.254</v>
      </c>
      <c r="K34">
        <f>VLOOKUP($D34,Pressendye!$D$2:$H$57,5,0)</f>
        <v>1.3080000000000001</v>
      </c>
      <c r="L34">
        <f>VLOOKUP($D34,'Hill of Fare'!$D$2:$H$72,5,0)</f>
        <v>1.254</v>
      </c>
      <c r="M34" t="e">
        <f>VLOOKUP($D34,'Mither Tap'!$D$2:$H$54,5,0)</f>
        <v>#N/A</v>
      </c>
      <c r="N34" t="e">
        <f>VLOOKUP($D34,'Cheyne Hill'!$D$2:$H$80,5,0)</f>
        <v>#N/A</v>
      </c>
      <c r="O34">
        <f t="shared" si="0"/>
        <v>2</v>
      </c>
      <c r="P34" t="str">
        <f t="shared" si="1"/>
        <v/>
      </c>
    </row>
    <row r="35" spans="2:16" ht="15" customHeight="1" x14ac:dyDescent="0.25">
      <c r="B35" s="2"/>
      <c r="C35" s="1">
        <v>34</v>
      </c>
      <c r="D35" t="s">
        <v>44</v>
      </c>
      <c r="E35" s="1" t="s">
        <v>18</v>
      </c>
      <c r="F35" s="1" t="s">
        <v>16</v>
      </c>
      <c r="G35" s="3">
        <v>2.3784722222222221E-2</v>
      </c>
      <c r="H35" s="4">
        <v>1.256</v>
      </c>
      <c r="K35">
        <f>VLOOKUP($D35,Pressendye!$D$2:$H$57,5,0)</f>
        <v>1.242</v>
      </c>
      <c r="L35">
        <f>VLOOKUP($D35,'Hill of Fare'!$D$2:$H$72,5,0)</f>
        <v>1.256</v>
      </c>
      <c r="M35">
        <f>VLOOKUP($D35,'Mither Tap'!$D$2:$H$54,5,0)</f>
        <v>1.294</v>
      </c>
      <c r="N35">
        <f>VLOOKUP($D35,'Cheyne Hill'!$D$2:$H$80,5,0)</f>
        <v>1.272</v>
      </c>
      <c r="O35">
        <f t="shared" si="0"/>
        <v>4</v>
      </c>
      <c r="P35">
        <f t="shared" si="1"/>
        <v>1</v>
      </c>
    </row>
    <row r="36" spans="2:16" ht="15" customHeight="1" x14ac:dyDescent="0.25">
      <c r="B36" s="2"/>
      <c r="C36" s="1">
        <v>35</v>
      </c>
      <c r="D36" t="s">
        <v>42</v>
      </c>
      <c r="E36" s="1" t="s">
        <v>11</v>
      </c>
      <c r="F36" s="1" t="s">
        <v>26</v>
      </c>
      <c r="G36" s="3">
        <v>2.3819444444444445E-2</v>
      </c>
      <c r="H36" s="4">
        <v>1.258</v>
      </c>
      <c r="K36">
        <f>VLOOKUP($D36,Pressendye!$D$2:$H$57,5,0)</f>
        <v>1.22</v>
      </c>
      <c r="L36">
        <f>VLOOKUP($D36,'Hill of Fare'!$D$2:$H$72,5,0)</f>
        <v>1.258</v>
      </c>
      <c r="M36">
        <f>VLOOKUP($D36,'Mither Tap'!$D$2:$H$54,5,0)</f>
        <v>1.323</v>
      </c>
      <c r="N36">
        <f>VLOOKUP($D36,'Cheyne Hill'!$D$2:$H$80,5,0)</f>
        <v>1.2669999999999999</v>
      </c>
      <c r="O36">
        <f t="shared" si="0"/>
        <v>4</v>
      </c>
      <c r="P36">
        <f t="shared" si="1"/>
        <v>1</v>
      </c>
    </row>
    <row r="37" spans="2:16" ht="15" customHeight="1" x14ac:dyDescent="0.25">
      <c r="B37" s="2"/>
      <c r="C37" s="1">
        <v>36</v>
      </c>
      <c r="D37" t="s">
        <v>54</v>
      </c>
      <c r="E37" s="1" t="s">
        <v>55</v>
      </c>
      <c r="F37" s="1" t="s">
        <v>8</v>
      </c>
      <c r="G37" s="3">
        <v>2.4085648148148148E-2</v>
      </c>
      <c r="H37" s="4">
        <v>1.272</v>
      </c>
      <c r="K37">
        <f>VLOOKUP($D37,Pressendye!$D$2:$H$57,5,0)</f>
        <v>1.3169999999999999</v>
      </c>
      <c r="L37">
        <f>VLOOKUP($D37,'Hill of Fare'!$D$2:$H$72,5,0)</f>
        <v>1.272</v>
      </c>
      <c r="M37" t="e">
        <f>VLOOKUP($D37,'Mither Tap'!$D$2:$H$54,5,0)</f>
        <v>#N/A</v>
      </c>
      <c r="N37" t="e">
        <f>VLOOKUP($D37,'Cheyne Hill'!$D$2:$H$80,5,0)</f>
        <v>#N/A</v>
      </c>
      <c r="O37">
        <f t="shared" si="0"/>
        <v>2</v>
      </c>
      <c r="P37" t="str">
        <f t="shared" si="1"/>
        <v/>
      </c>
    </row>
    <row r="38" spans="2:16" ht="15" customHeight="1" x14ac:dyDescent="0.25">
      <c r="B38" s="2"/>
      <c r="C38" s="1">
        <v>37</v>
      </c>
      <c r="D38" t="s">
        <v>52</v>
      </c>
      <c r="E38" s="1" t="s">
        <v>13</v>
      </c>
      <c r="F38" s="1" t="s">
        <v>16</v>
      </c>
      <c r="G38" s="3">
        <v>2.4467592592592593E-2</v>
      </c>
      <c r="H38" s="4">
        <v>1.292</v>
      </c>
      <c r="K38">
        <f>VLOOKUP($D38,Pressendye!$D$2:$H$57,5,0)</f>
        <v>1.3109999999999999</v>
      </c>
      <c r="L38">
        <f>VLOOKUP($D38,'Hill of Fare'!$D$2:$H$72,5,0)</f>
        <v>1.292</v>
      </c>
      <c r="M38" t="e">
        <f>VLOOKUP($D38,'Mither Tap'!$D$2:$H$54,5,0)</f>
        <v>#N/A</v>
      </c>
      <c r="N38" t="e">
        <f>VLOOKUP($D38,'Cheyne Hill'!$D$2:$H$80,5,0)</f>
        <v>#N/A</v>
      </c>
      <c r="O38">
        <f t="shared" si="0"/>
        <v>2</v>
      </c>
      <c r="P38" t="str">
        <f t="shared" si="1"/>
        <v/>
      </c>
    </row>
    <row r="39" spans="2:16" ht="15" customHeight="1" x14ac:dyDescent="0.25">
      <c r="B39" s="2"/>
      <c r="C39" s="1">
        <v>38</v>
      </c>
      <c r="D39" t="s">
        <v>112</v>
      </c>
      <c r="E39" s="1" t="s">
        <v>113</v>
      </c>
      <c r="F39" s="1" t="s">
        <v>8</v>
      </c>
      <c r="G39" s="3">
        <v>2.4525462962962968E-2</v>
      </c>
      <c r="H39" s="4">
        <v>1.2949999999999999</v>
      </c>
      <c r="K39" t="e">
        <f>VLOOKUP($D39,Pressendye!$D$2:$H$57,5,0)</f>
        <v>#N/A</v>
      </c>
      <c r="L39">
        <f>VLOOKUP($D39,'Hill of Fare'!$D$2:$H$72,5,0)</f>
        <v>1.2949999999999999</v>
      </c>
      <c r="M39" t="e">
        <f>VLOOKUP($D39,'Mither Tap'!$D$2:$H$54,5,0)</f>
        <v>#N/A</v>
      </c>
      <c r="N39" t="e">
        <f>VLOOKUP($D39,'Cheyne Hill'!$D$2:$H$80,5,0)</f>
        <v>#N/A</v>
      </c>
      <c r="O39">
        <f t="shared" si="0"/>
        <v>1</v>
      </c>
      <c r="P39" t="str">
        <f t="shared" si="1"/>
        <v/>
      </c>
    </row>
    <row r="40" spans="2:16" ht="15" customHeight="1" x14ac:dyDescent="0.25">
      <c r="B40" s="2"/>
      <c r="C40" s="1">
        <v>39</v>
      </c>
      <c r="D40" t="s">
        <v>114</v>
      </c>
      <c r="E40" s="1" t="s">
        <v>13</v>
      </c>
      <c r="F40" s="1" t="s">
        <v>16</v>
      </c>
      <c r="G40" s="3">
        <v>2.462962962962963E-2</v>
      </c>
      <c r="H40" s="4">
        <v>1.3009999999999999</v>
      </c>
      <c r="K40" t="e">
        <f>VLOOKUP($D40,Pressendye!$D$2:$H$57,5,0)</f>
        <v>#N/A</v>
      </c>
      <c r="L40">
        <f>VLOOKUP($D40,'Hill of Fare'!$D$2:$H$72,5,0)</f>
        <v>1.3009999999999999</v>
      </c>
      <c r="M40" t="e">
        <f>VLOOKUP($D40,'Mither Tap'!$D$2:$H$54,5,0)</f>
        <v>#N/A</v>
      </c>
      <c r="N40" t="e">
        <f>VLOOKUP($D40,'Cheyne Hill'!$D$2:$H$80,5,0)</f>
        <v>#N/A</v>
      </c>
      <c r="O40">
        <f t="shared" si="0"/>
        <v>1</v>
      </c>
      <c r="P40" t="str">
        <f t="shared" si="1"/>
        <v/>
      </c>
    </row>
    <row r="41" spans="2:16" ht="15" customHeight="1" x14ac:dyDescent="0.25">
      <c r="B41" s="2"/>
      <c r="C41" s="1">
        <v>40</v>
      </c>
      <c r="D41" t="s">
        <v>56</v>
      </c>
      <c r="E41" s="1" t="s">
        <v>11</v>
      </c>
      <c r="F41" s="1" t="s">
        <v>16</v>
      </c>
      <c r="G41" s="3">
        <v>2.494212962962963E-2</v>
      </c>
      <c r="H41" s="4">
        <v>1.3169999999999999</v>
      </c>
      <c r="K41">
        <f>VLOOKUP($D41,Pressendye!$D$2:$H$57,5,0)</f>
        <v>1.327</v>
      </c>
      <c r="L41">
        <f>VLOOKUP($D41,'Hill of Fare'!$D$2:$H$72,5,0)</f>
        <v>1.3169999999999999</v>
      </c>
      <c r="M41">
        <f>VLOOKUP($D41,'Mither Tap'!$D$2:$H$54,5,0)</f>
        <v>1.3129999999999999</v>
      </c>
      <c r="N41">
        <f>VLOOKUP($D41,'Cheyne Hill'!$D$2:$H$80,5,0)</f>
        <v>1.284</v>
      </c>
      <c r="O41">
        <f t="shared" si="0"/>
        <v>4</v>
      </c>
      <c r="P41">
        <f t="shared" si="1"/>
        <v>1</v>
      </c>
    </row>
    <row r="42" spans="2:16" ht="15" customHeight="1" x14ac:dyDescent="0.25">
      <c r="B42" s="2"/>
      <c r="C42" s="1">
        <v>41</v>
      </c>
      <c r="D42" t="s">
        <v>48</v>
      </c>
      <c r="E42" s="1" t="s">
        <v>18</v>
      </c>
      <c r="F42" s="1" t="s">
        <v>24</v>
      </c>
      <c r="G42" s="3">
        <v>2.4965277777777781E-2</v>
      </c>
      <c r="H42" s="4">
        <v>1.3180000000000001</v>
      </c>
      <c r="K42">
        <f>VLOOKUP($D42,Pressendye!$D$2:$H$57,5,0)</f>
        <v>1.2769999999999999</v>
      </c>
      <c r="L42">
        <f>VLOOKUP($D42,'Hill of Fare'!$D$2:$H$72,5,0)</f>
        <v>1.3180000000000001</v>
      </c>
      <c r="M42" t="e">
        <f>VLOOKUP($D42,'Mither Tap'!$D$2:$H$54,5,0)</f>
        <v>#N/A</v>
      </c>
      <c r="N42" t="e">
        <f>VLOOKUP($D42,'Cheyne Hill'!$D$2:$H$80,5,0)</f>
        <v>#N/A</v>
      </c>
      <c r="O42">
        <f t="shared" si="0"/>
        <v>2</v>
      </c>
      <c r="P42" t="str">
        <f t="shared" si="1"/>
        <v/>
      </c>
    </row>
    <row r="43" spans="2:16" ht="15" customHeight="1" x14ac:dyDescent="0.25">
      <c r="B43" s="2"/>
      <c r="C43" s="1">
        <v>42</v>
      </c>
      <c r="D43" t="s">
        <v>115</v>
      </c>
      <c r="E43" s="1" t="s">
        <v>7</v>
      </c>
      <c r="F43" s="1" t="s">
        <v>8</v>
      </c>
      <c r="G43" s="3">
        <v>2.4976851851851851E-2</v>
      </c>
      <c r="H43" s="4">
        <v>1.319</v>
      </c>
      <c r="K43" t="e">
        <f>VLOOKUP($D43,Pressendye!$D$2:$H$57,5,0)</f>
        <v>#N/A</v>
      </c>
      <c r="L43">
        <f>VLOOKUP($D43,'Hill of Fare'!$D$2:$H$72,5,0)</f>
        <v>1.319</v>
      </c>
      <c r="M43" t="e">
        <f>VLOOKUP($D43,'Mither Tap'!$D$2:$H$54,5,0)</f>
        <v>#N/A</v>
      </c>
      <c r="N43" t="e">
        <f>VLOOKUP($D43,'Cheyne Hill'!$D$2:$H$80,5,0)</f>
        <v>#N/A</v>
      </c>
      <c r="O43">
        <f t="shared" si="0"/>
        <v>1</v>
      </c>
      <c r="P43" t="str">
        <f t="shared" si="1"/>
        <v/>
      </c>
    </row>
    <row r="44" spans="2:16" ht="15" customHeight="1" x14ac:dyDescent="0.25">
      <c r="B44" s="2"/>
      <c r="C44" s="1">
        <v>43</v>
      </c>
      <c r="D44" t="s">
        <v>116</v>
      </c>
      <c r="E44" s="1" t="s">
        <v>18</v>
      </c>
      <c r="F44" s="1" t="s">
        <v>16</v>
      </c>
      <c r="G44" s="3">
        <v>2.5034722222222222E-2</v>
      </c>
      <c r="H44" s="4">
        <v>1.3220000000000001</v>
      </c>
      <c r="K44" t="e">
        <f>VLOOKUP($D44,Pressendye!$D$2:$H$57,5,0)</f>
        <v>#N/A</v>
      </c>
      <c r="L44">
        <f>VLOOKUP($D44,'Hill of Fare'!$D$2:$H$72,5,0)</f>
        <v>1.3220000000000001</v>
      </c>
      <c r="M44" t="e">
        <f>VLOOKUP($D44,'Mither Tap'!$D$2:$H$54,5,0)</f>
        <v>#N/A</v>
      </c>
      <c r="N44" t="e">
        <f>VLOOKUP($D44,'Cheyne Hill'!$D$2:$H$80,5,0)</f>
        <v>#N/A</v>
      </c>
      <c r="O44">
        <f t="shared" si="0"/>
        <v>1</v>
      </c>
      <c r="P44" t="str">
        <f t="shared" si="1"/>
        <v/>
      </c>
    </row>
    <row r="45" spans="2:16" ht="15" customHeight="1" x14ac:dyDescent="0.25">
      <c r="B45" s="2"/>
      <c r="C45" s="1">
        <v>44</v>
      </c>
      <c r="D45" t="s">
        <v>117</v>
      </c>
      <c r="E45" s="1" t="s">
        <v>11</v>
      </c>
      <c r="F45" s="1" t="s">
        <v>16</v>
      </c>
      <c r="G45" s="3">
        <v>2.5092592592592593E-2</v>
      </c>
      <c r="H45" s="4">
        <v>1.325</v>
      </c>
      <c r="K45" t="e">
        <f>VLOOKUP($D45,Pressendye!$D$2:$H$57,5,0)</f>
        <v>#N/A</v>
      </c>
      <c r="L45">
        <f>VLOOKUP($D45,'Hill of Fare'!$D$2:$H$72,5,0)</f>
        <v>1.325</v>
      </c>
      <c r="M45">
        <f>VLOOKUP($D45,'Mither Tap'!$D$2:$H$54,5,0)</f>
        <v>1.3759999999999999</v>
      </c>
      <c r="N45" t="e">
        <f>VLOOKUP($D45,'Cheyne Hill'!$D$2:$H$80,5,0)</f>
        <v>#N/A</v>
      </c>
      <c r="O45">
        <f t="shared" si="0"/>
        <v>2</v>
      </c>
      <c r="P45" t="str">
        <f t="shared" si="1"/>
        <v/>
      </c>
    </row>
    <row r="46" spans="2:16" ht="15" customHeight="1" x14ac:dyDescent="0.25">
      <c r="B46" s="2"/>
      <c r="C46" s="1">
        <v>45</v>
      </c>
      <c r="D46" t="s">
        <v>118</v>
      </c>
      <c r="E46" s="1" t="s">
        <v>11</v>
      </c>
      <c r="F46" s="1" t="s">
        <v>67</v>
      </c>
      <c r="G46" s="3">
        <v>2.5231481481481483E-2</v>
      </c>
      <c r="H46" s="4">
        <v>1.333</v>
      </c>
      <c r="K46" t="e">
        <f>VLOOKUP($D46,Pressendye!$D$2:$H$57,5,0)</f>
        <v>#N/A</v>
      </c>
      <c r="L46">
        <f>VLOOKUP($D46,'Hill of Fare'!$D$2:$H$72,5,0)</f>
        <v>1.333</v>
      </c>
      <c r="M46">
        <f>VLOOKUP($D46,'Mither Tap'!$D$2:$H$54,5,0)</f>
        <v>1.343</v>
      </c>
      <c r="N46" t="e">
        <f>VLOOKUP($D46,'Cheyne Hill'!$D$2:$H$80,5,0)</f>
        <v>#N/A</v>
      </c>
      <c r="O46">
        <f t="shared" si="0"/>
        <v>2</v>
      </c>
      <c r="P46" t="str">
        <f t="shared" si="1"/>
        <v/>
      </c>
    </row>
    <row r="47" spans="2:16" ht="15" customHeight="1" x14ac:dyDescent="0.25">
      <c r="B47" s="2"/>
      <c r="C47" s="1">
        <v>46</v>
      </c>
      <c r="D47" t="s">
        <v>50</v>
      </c>
      <c r="E47" s="1" t="s">
        <v>18</v>
      </c>
      <c r="F47" s="1" t="s">
        <v>24</v>
      </c>
      <c r="G47" s="3">
        <v>2.5520833333333336E-2</v>
      </c>
      <c r="H47" s="4">
        <v>1.3480000000000001</v>
      </c>
      <c r="K47">
        <f>VLOOKUP($D47,Pressendye!$D$2:$H$57,5,0)</f>
        <v>1.29</v>
      </c>
      <c r="L47">
        <f>VLOOKUP($D47,'Hill of Fare'!$D$2:$H$72,5,0)</f>
        <v>1.3480000000000001</v>
      </c>
      <c r="M47" t="e">
        <f>VLOOKUP($D47,'Mither Tap'!$D$2:$H$54,5,0)</f>
        <v>#N/A</v>
      </c>
      <c r="N47" t="e">
        <f>VLOOKUP($D47,'Cheyne Hill'!$D$2:$H$80,5,0)</f>
        <v>#N/A</v>
      </c>
      <c r="O47">
        <f t="shared" si="0"/>
        <v>2</v>
      </c>
      <c r="P47" t="str">
        <f t="shared" si="1"/>
        <v/>
      </c>
    </row>
    <row r="48" spans="2:16" ht="15" customHeight="1" x14ac:dyDescent="0.25">
      <c r="B48" s="2"/>
      <c r="C48" s="1">
        <v>47</v>
      </c>
      <c r="D48" t="s">
        <v>58</v>
      </c>
      <c r="E48" s="1" t="s">
        <v>18</v>
      </c>
      <c r="F48" s="1" t="s">
        <v>24</v>
      </c>
      <c r="G48" s="3">
        <v>2.585648148148148E-2</v>
      </c>
      <c r="H48" s="4">
        <v>1.3660000000000001</v>
      </c>
      <c r="K48">
        <f>VLOOKUP($D48,Pressendye!$D$2:$H$57,5,0)</f>
        <v>1.3540000000000001</v>
      </c>
      <c r="L48">
        <f>VLOOKUP($D48,'Hill of Fare'!$D$2:$H$72,5,0)</f>
        <v>1.3660000000000001</v>
      </c>
      <c r="M48" t="e">
        <f>VLOOKUP($D48,'Mither Tap'!$D$2:$H$54,5,0)</f>
        <v>#N/A</v>
      </c>
      <c r="N48" t="e">
        <f>VLOOKUP($D48,'Cheyne Hill'!$D$2:$H$80,5,0)</f>
        <v>#N/A</v>
      </c>
      <c r="O48">
        <f t="shared" si="0"/>
        <v>2</v>
      </c>
      <c r="P48" t="str">
        <f t="shared" si="1"/>
        <v/>
      </c>
    </row>
    <row r="49" spans="2:16" ht="15" customHeight="1" x14ac:dyDescent="0.25">
      <c r="B49" s="2"/>
      <c r="C49" s="1">
        <v>48</v>
      </c>
      <c r="D49" t="s">
        <v>119</v>
      </c>
      <c r="E49" s="1" t="s">
        <v>7</v>
      </c>
      <c r="F49" s="1" t="s">
        <v>28</v>
      </c>
      <c r="G49" s="3">
        <v>2.614583333333333E-2</v>
      </c>
      <c r="H49" s="4">
        <v>1.381</v>
      </c>
      <c r="K49" t="e">
        <f>VLOOKUP($D49,Pressendye!$D$2:$H$57,5,0)</f>
        <v>#N/A</v>
      </c>
      <c r="L49">
        <f>VLOOKUP($D49,'Hill of Fare'!$D$2:$H$72,5,0)</f>
        <v>1.381</v>
      </c>
      <c r="M49">
        <f>VLOOKUP($D49,'Mither Tap'!$D$2:$H$54,5,0)</f>
        <v>1.4490000000000001</v>
      </c>
      <c r="N49">
        <f>VLOOKUP($D49,'Cheyne Hill'!$D$2:$H$80,5,0)</f>
        <v>1.4610000000000001</v>
      </c>
      <c r="O49">
        <f t="shared" si="0"/>
        <v>3</v>
      </c>
      <c r="P49">
        <f t="shared" si="1"/>
        <v>1</v>
      </c>
    </row>
    <row r="50" spans="2:16" ht="15" customHeight="1" x14ac:dyDescent="0.25">
      <c r="B50" s="2"/>
      <c r="C50" s="1">
        <v>49</v>
      </c>
      <c r="D50" t="s">
        <v>59</v>
      </c>
      <c r="E50" s="1" t="s">
        <v>18</v>
      </c>
      <c r="F50" s="1" t="s">
        <v>28</v>
      </c>
      <c r="G50" s="3">
        <v>2.6712962962962966E-2</v>
      </c>
      <c r="H50" s="4">
        <v>1.411</v>
      </c>
      <c r="K50">
        <f>VLOOKUP($D50,Pressendye!$D$2:$H$57,5,0)</f>
        <v>1.377</v>
      </c>
      <c r="L50">
        <f>VLOOKUP($D50,'Hill of Fare'!$D$2:$H$72,5,0)</f>
        <v>1.411</v>
      </c>
      <c r="M50">
        <f>VLOOKUP($D50,'Mither Tap'!$D$2:$H$54,5,0)</f>
        <v>1.4590000000000001</v>
      </c>
      <c r="N50">
        <f>VLOOKUP($D50,'Cheyne Hill'!$D$2:$H$80,5,0)</f>
        <v>1.417</v>
      </c>
      <c r="O50">
        <f t="shared" si="0"/>
        <v>4</v>
      </c>
      <c r="P50">
        <f t="shared" si="1"/>
        <v>1</v>
      </c>
    </row>
    <row r="51" spans="2:16" ht="15" customHeight="1" x14ac:dyDescent="0.25">
      <c r="B51" s="2"/>
      <c r="C51" s="1">
        <v>50</v>
      </c>
      <c r="D51" t="s">
        <v>120</v>
      </c>
      <c r="E51" s="1" t="s">
        <v>11</v>
      </c>
      <c r="F51" s="1" t="s">
        <v>67</v>
      </c>
      <c r="G51" s="3">
        <v>2.7025462962962959E-2</v>
      </c>
      <c r="H51" s="4">
        <v>1.427</v>
      </c>
      <c r="K51" t="e">
        <f>VLOOKUP($D51,Pressendye!$D$2:$H$57,5,0)</f>
        <v>#N/A</v>
      </c>
      <c r="L51">
        <f>VLOOKUP($D51,'Hill of Fare'!$D$2:$H$72,5,0)</f>
        <v>1.427</v>
      </c>
      <c r="M51" t="e">
        <f>VLOOKUP($D51,'Mither Tap'!$D$2:$H$54,5,0)</f>
        <v>#N/A</v>
      </c>
      <c r="N51" t="e">
        <f>VLOOKUP($D51,'Cheyne Hill'!$D$2:$H$80,5,0)</f>
        <v>#N/A</v>
      </c>
      <c r="O51">
        <f t="shared" si="0"/>
        <v>1</v>
      </c>
      <c r="P51" t="str">
        <f t="shared" si="1"/>
        <v/>
      </c>
    </row>
    <row r="52" spans="2:16" ht="15" customHeight="1" x14ac:dyDescent="0.25">
      <c r="B52" s="2"/>
      <c r="C52" s="1">
        <v>51</v>
      </c>
      <c r="D52" t="s">
        <v>121</v>
      </c>
      <c r="E52" s="1" t="s">
        <v>13</v>
      </c>
      <c r="F52" s="1" t="s">
        <v>24</v>
      </c>
      <c r="G52" s="3">
        <v>2.7037037037037037E-2</v>
      </c>
      <c r="H52" s="4">
        <v>1.4279999999999999</v>
      </c>
      <c r="K52" t="e">
        <f>VLOOKUP($D52,Pressendye!$D$2:$H$57,5,0)</f>
        <v>#N/A</v>
      </c>
      <c r="L52">
        <f>VLOOKUP($D52,'Hill of Fare'!$D$2:$H$72,5,0)</f>
        <v>1.4279999999999999</v>
      </c>
      <c r="M52" t="e">
        <f>VLOOKUP($D52,'Mither Tap'!$D$2:$H$54,5,0)</f>
        <v>#N/A</v>
      </c>
      <c r="N52" t="e">
        <f>VLOOKUP($D52,'Cheyne Hill'!$D$2:$H$80,5,0)</f>
        <v>#N/A</v>
      </c>
      <c r="O52">
        <f t="shared" si="0"/>
        <v>1</v>
      </c>
      <c r="P52" t="str">
        <f t="shared" si="1"/>
        <v/>
      </c>
    </row>
    <row r="53" spans="2:16" ht="15" customHeight="1" x14ac:dyDescent="0.25">
      <c r="B53" s="2"/>
      <c r="C53" s="1">
        <v>52</v>
      </c>
      <c r="D53" t="s">
        <v>65</v>
      </c>
      <c r="E53" s="1" t="s">
        <v>66</v>
      </c>
      <c r="F53" s="1" t="s">
        <v>67</v>
      </c>
      <c r="G53" s="3">
        <v>2.7407407407407408E-2</v>
      </c>
      <c r="H53" s="4">
        <v>1.4470000000000001</v>
      </c>
      <c r="K53">
        <f>VLOOKUP($D53,Pressendye!$D$2:$H$57,5,0)</f>
        <v>1.4410000000000001</v>
      </c>
      <c r="L53">
        <f>VLOOKUP($D53,'Hill of Fare'!$D$2:$H$72,5,0)</f>
        <v>1.4470000000000001</v>
      </c>
      <c r="M53">
        <f>VLOOKUP($D53,'Mither Tap'!$D$2:$H$54,5,0)</f>
        <v>1.472</v>
      </c>
      <c r="N53">
        <f>VLOOKUP($D53,'Cheyne Hill'!$D$2:$H$80,5,0)</f>
        <v>1.3879999999999999</v>
      </c>
      <c r="O53">
        <f t="shared" si="0"/>
        <v>4</v>
      </c>
      <c r="P53">
        <f t="shared" si="1"/>
        <v>1</v>
      </c>
    </row>
    <row r="54" spans="2:16" ht="15" customHeight="1" x14ac:dyDescent="0.25">
      <c r="B54" s="2"/>
      <c r="C54" s="1">
        <v>53</v>
      </c>
      <c r="D54" t="s">
        <v>70</v>
      </c>
      <c r="E54" s="1" t="s">
        <v>11</v>
      </c>
      <c r="F54" s="1" t="s">
        <v>26</v>
      </c>
      <c r="G54" s="3">
        <v>2.7557870370370368E-2</v>
      </c>
      <c r="H54" s="4">
        <v>1.4550000000000001</v>
      </c>
      <c r="K54">
        <f>VLOOKUP($D54,Pressendye!$D$2:$H$57,5,0)</f>
        <v>1.4550000000000001</v>
      </c>
      <c r="L54">
        <f>VLOOKUP($D54,'Hill of Fare'!$D$2:$H$72,5,0)</f>
        <v>1.4550000000000001</v>
      </c>
      <c r="M54">
        <f>VLOOKUP($D54,'Mither Tap'!$D$2:$H$54,5,0)</f>
        <v>1.4710000000000001</v>
      </c>
      <c r="N54">
        <f>VLOOKUP($D54,'Cheyne Hill'!$D$2:$H$80,5,0)</f>
        <v>1.4650000000000001</v>
      </c>
      <c r="O54">
        <f t="shared" si="0"/>
        <v>4</v>
      </c>
      <c r="P54">
        <f t="shared" si="1"/>
        <v>1</v>
      </c>
    </row>
    <row r="55" spans="2:16" ht="15" customHeight="1" x14ac:dyDescent="0.25">
      <c r="B55" s="2"/>
      <c r="C55" s="1">
        <v>54</v>
      </c>
      <c r="D55" t="s">
        <v>122</v>
      </c>
      <c r="E55" s="1" t="s">
        <v>13</v>
      </c>
      <c r="F55" s="1" t="s">
        <v>16</v>
      </c>
      <c r="G55" s="3">
        <v>2.7673611111111111E-2</v>
      </c>
      <c r="H55" s="4">
        <v>1.4610000000000001</v>
      </c>
      <c r="K55" t="e">
        <f>VLOOKUP($D55,Pressendye!$D$2:$H$57,5,0)</f>
        <v>#N/A</v>
      </c>
      <c r="L55">
        <f>VLOOKUP($D55,'Hill of Fare'!$D$2:$H$72,5,0)</f>
        <v>1.4610000000000001</v>
      </c>
      <c r="M55" t="e">
        <f>VLOOKUP($D55,'Mither Tap'!$D$2:$H$54,5,0)</f>
        <v>#N/A</v>
      </c>
      <c r="N55" t="e">
        <f>VLOOKUP($D55,'Cheyne Hill'!$D$2:$H$80,5,0)</f>
        <v>#N/A</v>
      </c>
      <c r="O55">
        <f t="shared" si="0"/>
        <v>1</v>
      </c>
      <c r="P55" t="str">
        <f t="shared" si="1"/>
        <v/>
      </c>
    </row>
    <row r="56" spans="2:16" ht="15" customHeight="1" x14ac:dyDescent="0.25">
      <c r="B56" s="2"/>
      <c r="C56" s="1">
        <v>55</v>
      </c>
      <c r="D56" t="s">
        <v>60</v>
      </c>
      <c r="E56" s="1" t="s">
        <v>61</v>
      </c>
      <c r="F56" s="1" t="s">
        <v>24</v>
      </c>
      <c r="G56" s="3">
        <v>2.7800925925925923E-2</v>
      </c>
      <c r="H56" s="4">
        <v>1.468</v>
      </c>
      <c r="K56">
        <f>VLOOKUP($D56,Pressendye!$D$2:$H$57,5,0)</f>
        <v>1.38</v>
      </c>
      <c r="L56">
        <f>VLOOKUP($D56,'Hill of Fare'!$D$2:$H$72,5,0)</f>
        <v>1.468</v>
      </c>
      <c r="M56" t="e">
        <f>VLOOKUP($D56,'Mither Tap'!$D$2:$H$54,5,0)</f>
        <v>#N/A</v>
      </c>
      <c r="N56" t="e">
        <f>VLOOKUP($D56,'Cheyne Hill'!$D$2:$H$80,5,0)</f>
        <v>#N/A</v>
      </c>
      <c r="O56">
        <f t="shared" si="0"/>
        <v>2</v>
      </c>
      <c r="P56" t="str">
        <f t="shared" si="1"/>
        <v/>
      </c>
    </row>
    <row r="57" spans="2:16" ht="15" customHeight="1" x14ac:dyDescent="0.25">
      <c r="B57" s="2"/>
      <c r="C57" s="1">
        <v>56</v>
      </c>
      <c r="D57" t="s">
        <v>123</v>
      </c>
      <c r="E57" s="1" t="s">
        <v>124</v>
      </c>
      <c r="F57" s="1" t="s">
        <v>28</v>
      </c>
      <c r="G57" s="3">
        <v>2.8125000000000001E-2</v>
      </c>
      <c r="H57" s="4">
        <v>1.4850000000000001</v>
      </c>
      <c r="K57" t="e">
        <f>VLOOKUP($D57,Pressendye!$D$2:$H$57,5,0)</f>
        <v>#N/A</v>
      </c>
      <c r="L57">
        <f>VLOOKUP($D57,'Hill of Fare'!$D$2:$H$72,5,0)</f>
        <v>1.4850000000000001</v>
      </c>
      <c r="M57" t="e">
        <f>VLOOKUP($D57,'Mither Tap'!$D$2:$H$54,5,0)</f>
        <v>#N/A</v>
      </c>
      <c r="N57" t="e">
        <f>VLOOKUP($D57,'Cheyne Hill'!$D$2:$H$80,5,0)</f>
        <v>#N/A</v>
      </c>
      <c r="O57">
        <f t="shared" ref="O57:O59" si="2">COUNT(K57:N57)</f>
        <v>1</v>
      </c>
      <c r="P57" t="str">
        <f t="shared" si="1"/>
        <v/>
      </c>
    </row>
    <row r="58" spans="2:16" ht="15" customHeight="1" x14ac:dyDescent="0.25">
      <c r="B58" s="2"/>
      <c r="C58" s="1">
        <v>57</v>
      </c>
      <c r="D58" t="s">
        <v>125</v>
      </c>
      <c r="E58" s="1" t="s">
        <v>13</v>
      </c>
      <c r="F58" s="1" t="s">
        <v>24</v>
      </c>
      <c r="G58" s="3">
        <v>2.8321759259259258E-2</v>
      </c>
      <c r="H58" s="4">
        <v>1.496</v>
      </c>
      <c r="K58" t="e">
        <f>VLOOKUP($D58,Pressendye!$D$2:$H$57,5,0)</f>
        <v>#N/A</v>
      </c>
      <c r="L58">
        <f>VLOOKUP($D58,'Hill of Fare'!$D$2:$H$72,5,0)</f>
        <v>1.496</v>
      </c>
      <c r="M58" t="e">
        <f>VLOOKUP($D58,'Mither Tap'!$D$2:$H$54,5,0)</f>
        <v>#N/A</v>
      </c>
      <c r="N58" t="e">
        <f>VLOOKUP($D58,'Cheyne Hill'!$D$2:$H$80,5,0)</f>
        <v>#N/A</v>
      </c>
      <c r="O58">
        <f t="shared" si="2"/>
        <v>1</v>
      </c>
      <c r="P58" t="str">
        <f t="shared" si="1"/>
        <v/>
      </c>
    </row>
    <row r="59" spans="2:16" ht="15" customHeight="1" x14ac:dyDescent="0.25">
      <c r="B59" s="2"/>
      <c r="C59" s="1">
        <v>58</v>
      </c>
      <c r="D59" t="s">
        <v>126</v>
      </c>
      <c r="E59" s="1" t="s">
        <v>127</v>
      </c>
      <c r="F59" s="1" t="s">
        <v>8</v>
      </c>
      <c r="G59" s="3">
        <v>2.8819444444444443E-2</v>
      </c>
      <c r="H59" s="4">
        <v>1.522</v>
      </c>
      <c r="K59" t="e">
        <f>VLOOKUP($D59,Pressendye!$D$2:$H$57,5,0)</f>
        <v>#N/A</v>
      </c>
      <c r="L59">
        <f>VLOOKUP($D59,'Hill of Fare'!$D$2:$H$72,5,0)</f>
        <v>1.522</v>
      </c>
      <c r="M59" t="e">
        <f>VLOOKUP($D59,'Mither Tap'!$D$2:$H$54,5,0)</f>
        <v>#N/A</v>
      </c>
      <c r="N59">
        <f>VLOOKUP($D59,'Cheyne Hill'!$D$2:$H$80,5,0)</f>
        <v>1.4750000000000001</v>
      </c>
      <c r="O59">
        <f t="shared" si="2"/>
        <v>2</v>
      </c>
      <c r="P59" t="str">
        <f t="shared" si="1"/>
        <v/>
      </c>
    </row>
    <row r="60" spans="2:16" ht="15" customHeight="1" x14ac:dyDescent="0.25">
      <c r="B60" s="2"/>
      <c r="C60" s="1">
        <v>59</v>
      </c>
      <c r="D60" t="s">
        <v>128</v>
      </c>
      <c r="E60" s="1" t="s">
        <v>55</v>
      </c>
      <c r="F60" s="1" t="s">
        <v>67</v>
      </c>
      <c r="G60" s="3">
        <v>2.9039351851851854E-2</v>
      </c>
      <c r="H60" s="4">
        <v>1.534</v>
      </c>
      <c r="K60" t="e">
        <f>VLOOKUP($D60,Pressendye!$D$2:$H$57,5,0)</f>
        <v>#N/A</v>
      </c>
      <c r="L60">
        <f>VLOOKUP($D60,'Hill of Fare'!$D$2:$H$72,5,0)</f>
        <v>1.534</v>
      </c>
      <c r="M60">
        <f>VLOOKUP($D60,'Mither Tap'!$D$2:$H$54,5,0)</f>
        <v>1.651</v>
      </c>
      <c r="N60" t="e">
        <f>VLOOKUP($D60,'Cheyne Hill'!$D$2:$H$80,5,0)</f>
        <v>#N/A</v>
      </c>
      <c r="O60">
        <f t="shared" ref="O60:O72" si="3">COUNT(K60:N60)</f>
        <v>2</v>
      </c>
      <c r="P60" t="str">
        <f t="shared" si="1"/>
        <v/>
      </c>
    </row>
    <row r="61" spans="2:16" ht="15" customHeight="1" x14ac:dyDescent="0.25">
      <c r="B61" s="2"/>
      <c r="C61" s="1">
        <v>60</v>
      </c>
      <c r="D61" t="s">
        <v>129</v>
      </c>
      <c r="E61" s="1" t="s">
        <v>130</v>
      </c>
      <c r="F61" s="1" t="s">
        <v>26</v>
      </c>
      <c r="G61" s="3">
        <v>2.9537037037037039E-2</v>
      </c>
      <c r="H61" s="4">
        <v>1.56</v>
      </c>
      <c r="K61" t="e">
        <f>VLOOKUP($D61,Pressendye!$D$2:$H$57,5,0)</f>
        <v>#N/A</v>
      </c>
      <c r="L61">
        <f>VLOOKUP($D61,'Hill of Fare'!$D$2:$H$72,5,0)</f>
        <v>1.56</v>
      </c>
      <c r="M61" t="e">
        <f>VLOOKUP($D61,'Mither Tap'!$D$2:$H$54,5,0)</f>
        <v>#N/A</v>
      </c>
      <c r="N61">
        <f>VLOOKUP($D61,'Cheyne Hill'!$D$2:$H$80,5,0)</f>
        <v>1.575</v>
      </c>
      <c r="O61">
        <f t="shared" si="3"/>
        <v>2</v>
      </c>
      <c r="P61" t="str">
        <f t="shared" si="1"/>
        <v/>
      </c>
    </row>
    <row r="62" spans="2:16" ht="15" customHeight="1" x14ac:dyDescent="0.25">
      <c r="B62" s="2"/>
      <c r="C62" s="1">
        <v>61</v>
      </c>
      <c r="D62" t="s">
        <v>131</v>
      </c>
      <c r="E62" s="1" t="s">
        <v>13</v>
      </c>
      <c r="F62" s="1" t="s">
        <v>8</v>
      </c>
      <c r="G62" s="3">
        <v>2.9629629629629627E-2</v>
      </c>
      <c r="H62" s="4">
        <v>1.5649999999999999</v>
      </c>
      <c r="K62" t="e">
        <f>VLOOKUP($D62,Pressendye!$D$2:$H$57,5,0)</f>
        <v>#N/A</v>
      </c>
      <c r="L62">
        <f>VLOOKUP($D62,'Hill of Fare'!$D$2:$H$72,5,0)</f>
        <v>1.5649999999999999</v>
      </c>
      <c r="M62" t="e">
        <f>VLOOKUP($D62,'Mither Tap'!$D$2:$H$54,5,0)</f>
        <v>#N/A</v>
      </c>
      <c r="N62">
        <f>VLOOKUP($D62,'Cheyne Hill'!$D$2:$H$80,5,0)</f>
        <v>1.5149999999999999</v>
      </c>
      <c r="O62">
        <f t="shared" si="3"/>
        <v>2</v>
      </c>
      <c r="P62" t="str">
        <f t="shared" si="1"/>
        <v/>
      </c>
    </row>
    <row r="63" spans="2:16" ht="15" customHeight="1" x14ac:dyDescent="0.25">
      <c r="B63" s="2"/>
      <c r="C63" s="1">
        <v>62</v>
      </c>
      <c r="D63" t="s">
        <v>132</v>
      </c>
      <c r="E63" s="1" t="s">
        <v>13</v>
      </c>
      <c r="F63" s="1" t="s">
        <v>24</v>
      </c>
      <c r="G63" s="3">
        <v>2.97337962962963E-2</v>
      </c>
      <c r="H63" s="4">
        <v>1.57</v>
      </c>
      <c r="K63" t="e">
        <f>VLOOKUP($D63,Pressendye!$D$2:$H$57,5,0)</f>
        <v>#N/A</v>
      </c>
      <c r="L63">
        <f>VLOOKUP($D63,'Hill of Fare'!$D$2:$H$72,5,0)</f>
        <v>1.57</v>
      </c>
      <c r="M63" t="e">
        <f>VLOOKUP($D63,'Mither Tap'!$D$2:$H$54,5,0)</f>
        <v>#N/A</v>
      </c>
      <c r="N63" t="e">
        <f>VLOOKUP($D63,'Cheyne Hill'!$D$2:$H$80,5,0)</f>
        <v>#N/A</v>
      </c>
      <c r="O63">
        <f t="shared" si="3"/>
        <v>1</v>
      </c>
      <c r="P63" t="str">
        <f t="shared" si="1"/>
        <v/>
      </c>
    </row>
    <row r="64" spans="2:16" ht="15" customHeight="1" x14ac:dyDescent="0.25">
      <c r="B64" s="2"/>
      <c r="C64" s="1">
        <v>63</v>
      </c>
      <c r="D64" t="s">
        <v>133</v>
      </c>
      <c r="E64" s="1" t="s">
        <v>13</v>
      </c>
      <c r="F64" s="1" t="s">
        <v>8</v>
      </c>
      <c r="G64" s="3">
        <v>2.991898148148148E-2</v>
      </c>
      <c r="H64" s="4">
        <v>1.58</v>
      </c>
      <c r="K64" t="e">
        <f>VLOOKUP($D64,Pressendye!$D$2:$H$57,5,0)</f>
        <v>#N/A</v>
      </c>
      <c r="L64">
        <f>VLOOKUP($D64,'Hill of Fare'!$D$2:$H$72,5,0)</f>
        <v>1.58</v>
      </c>
      <c r="M64" t="e">
        <f>VLOOKUP($D64,'Mither Tap'!$D$2:$H$54,5,0)</f>
        <v>#N/A</v>
      </c>
      <c r="N64" t="e">
        <f>VLOOKUP($D64,'Cheyne Hill'!$D$2:$H$80,5,0)</f>
        <v>#N/A</v>
      </c>
      <c r="O64">
        <f t="shared" si="3"/>
        <v>1</v>
      </c>
      <c r="P64" t="str">
        <f t="shared" si="1"/>
        <v/>
      </c>
    </row>
    <row r="65" spans="2:16" ht="15" customHeight="1" x14ac:dyDescent="0.25">
      <c r="B65" s="2"/>
      <c r="C65" s="1">
        <v>64</v>
      </c>
      <c r="D65" t="s">
        <v>134</v>
      </c>
      <c r="E65" s="1" t="s">
        <v>13</v>
      </c>
      <c r="F65" s="1" t="s">
        <v>24</v>
      </c>
      <c r="G65" s="3">
        <v>3.0023148148148149E-2</v>
      </c>
      <c r="H65" s="4">
        <v>1.5860000000000001</v>
      </c>
      <c r="K65" t="e">
        <f>VLOOKUP($D65,Pressendye!$D$2:$H$57,5,0)</f>
        <v>#N/A</v>
      </c>
      <c r="L65">
        <f>VLOOKUP($D65,'Hill of Fare'!$D$2:$H$72,5,0)</f>
        <v>1.5860000000000001</v>
      </c>
      <c r="M65" t="e">
        <f>VLOOKUP($D65,'Mither Tap'!$D$2:$H$54,5,0)</f>
        <v>#N/A</v>
      </c>
      <c r="N65" t="e">
        <f>VLOOKUP($D65,'Cheyne Hill'!$D$2:$H$80,5,0)</f>
        <v>#N/A</v>
      </c>
      <c r="O65">
        <f t="shared" si="3"/>
        <v>1</v>
      </c>
      <c r="P65" t="str">
        <f t="shared" si="1"/>
        <v/>
      </c>
    </row>
    <row r="66" spans="2:16" ht="15" customHeight="1" x14ac:dyDescent="0.25">
      <c r="B66" s="2"/>
      <c r="C66" s="1">
        <v>65</v>
      </c>
      <c r="D66" t="s">
        <v>135</v>
      </c>
      <c r="E66" s="1" t="s">
        <v>18</v>
      </c>
      <c r="F66" s="1" t="s">
        <v>67</v>
      </c>
      <c r="G66" s="3">
        <v>3.0671296296296294E-2</v>
      </c>
      <c r="H66" s="4">
        <v>1.62</v>
      </c>
      <c r="K66" t="e">
        <f>VLOOKUP($D66,Pressendye!$D$2:$H$57,5,0)</f>
        <v>#N/A</v>
      </c>
      <c r="L66">
        <f>VLOOKUP($D66,'Hill of Fare'!$D$2:$H$72,5,0)</f>
        <v>1.62</v>
      </c>
      <c r="M66" t="e">
        <f>VLOOKUP($D66,'Mither Tap'!$D$2:$H$54,5,0)</f>
        <v>#N/A</v>
      </c>
      <c r="N66" t="e">
        <f>VLOOKUP($D66,'Cheyne Hill'!$D$2:$H$80,5,0)</f>
        <v>#N/A</v>
      </c>
      <c r="O66">
        <f t="shared" si="3"/>
        <v>1</v>
      </c>
      <c r="P66" t="str">
        <f t="shared" si="1"/>
        <v/>
      </c>
    </row>
    <row r="67" spans="2:16" ht="15" customHeight="1" x14ac:dyDescent="0.25">
      <c r="B67" s="2"/>
      <c r="C67" s="1">
        <v>66</v>
      </c>
      <c r="D67" t="s">
        <v>136</v>
      </c>
      <c r="E67" s="1" t="s">
        <v>7</v>
      </c>
      <c r="F67" s="1" t="s">
        <v>24</v>
      </c>
      <c r="G67" s="3">
        <v>3.0891203703703702E-2</v>
      </c>
      <c r="H67" s="4">
        <v>1.631</v>
      </c>
      <c r="K67" t="e">
        <f>VLOOKUP($D67,Pressendye!$D$2:$H$57,5,0)</f>
        <v>#N/A</v>
      </c>
      <c r="L67">
        <f>VLOOKUP($D67,'Hill of Fare'!$D$2:$H$72,5,0)</f>
        <v>1.631</v>
      </c>
      <c r="M67">
        <f>VLOOKUP($D67,'Mither Tap'!$D$2:$H$54,5,0)</f>
        <v>1.6879999999999999</v>
      </c>
      <c r="N67">
        <f>VLOOKUP($D67,'Cheyne Hill'!$D$2:$H$80,5,0)</f>
        <v>1.6439999999999999</v>
      </c>
      <c r="O67">
        <f t="shared" si="3"/>
        <v>3</v>
      </c>
      <c r="P67">
        <f t="shared" ref="P67:P72" si="4">IF(O67&gt;2,1,"")</f>
        <v>1</v>
      </c>
    </row>
    <row r="68" spans="2:16" ht="15" customHeight="1" x14ac:dyDescent="0.25">
      <c r="B68" s="2"/>
      <c r="C68" s="1">
        <v>67</v>
      </c>
      <c r="D68" t="s">
        <v>137</v>
      </c>
      <c r="E68" s="1" t="s">
        <v>7</v>
      </c>
      <c r="F68" s="1" t="s">
        <v>26</v>
      </c>
      <c r="G68" s="3">
        <v>3.1145833333333334E-2</v>
      </c>
      <c r="H68" s="4">
        <v>1.645</v>
      </c>
      <c r="K68" t="e">
        <f>VLOOKUP($D68,Pressendye!$D$2:$H$57,5,0)</f>
        <v>#N/A</v>
      </c>
      <c r="L68">
        <f>VLOOKUP($D68,'Hill of Fare'!$D$2:$H$72,5,0)</f>
        <v>1.645</v>
      </c>
      <c r="M68" t="e">
        <f>VLOOKUP($D68,'Mither Tap'!$D$2:$H$54,5,0)</f>
        <v>#N/A</v>
      </c>
      <c r="N68" t="e">
        <f>VLOOKUP($D68,'Cheyne Hill'!$D$2:$H$80,5,0)</f>
        <v>#N/A</v>
      </c>
      <c r="O68">
        <f t="shared" si="3"/>
        <v>1</v>
      </c>
      <c r="P68" t="str">
        <f t="shared" si="4"/>
        <v/>
      </c>
    </row>
    <row r="69" spans="2:16" ht="15" customHeight="1" x14ac:dyDescent="0.25">
      <c r="B69" s="2"/>
      <c r="C69" s="1">
        <v>68</v>
      </c>
      <c r="D69" t="s">
        <v>138</v>
      </c>
      <c r="E69" s="1" t="s">
        <v>139</v>
      </c>
      <c r="F69" s="1" t="s">
        <v>26</v>
      </c>
      <c r="G69" s="3">
        <v>3.1469907407407412E-2</v>
      </c>
      <c r="H69" s="4">
        <v>1.6619999999999999</v>
      </c>
      <c r="K69" t="e">
        <f>VLOOKUP($D69,Pressendye!$D$2:$H$57,5,0)</f>
        <v>#N/A</v>
      </c>
      <c r="L69">
        <f>VLOOKUP($D69,'Hill of Fare'!$D$2:$H$72,5,0)</f>
        <v>1.6619999999999999</v>
      </c>
      <c r="M69" t="e">
        <f>VLOOKUP($D69,'Mither Tap'!$D$2:$H$54,5,0)</f>
        <v>#N/A</v>
      </c>
      <c r="N69" t="e">
        <f>VLOOKUP($D69,'Cheyne Hill'!$D$2:$H$80,5,0)</f>
        <v>#N/A</v>
      </c>
      <c r="O69">
        <f t="shared" si="3"/>
        <v>1</v>
      </c>
      <c r="P69" t="str">
        <f t="shared" si="4"/>
        <v/>
      </c>
    </row>
    <row r="70" spans="2:16" ht="15" customHeight="1" x14ac:dyDescent="0.25">
      <c r="B70" s="2"/>
      <c r="C70" s="1">
        <v>69</v>
      </c>
      <c r="D70" t="s">
        <v>140</v>
      </c>
      <c r="E70" s="1" t="s">
        <v>90</v>
      </c>
      <c r="F70" s="1" t="s">
        <v>26</v>
      </c>
      <c r="G70" s="3">
        <v>3.2847222222222222E-2</v>
      </c>
      <c r="H70" s="4">
        <v>1.7350000000000001</v>
      </c>
      <c r="K70" t="e">
        <f>VLOOKUP($D70,Pressendye!$D$2:$H$57,5,0)</f>
        <v>#N/A</v>
      </c>
      <c r="L70">
        <f>VLOOKUP($D70,'Hill of Fare'!$D$2:$H$72,5,0)</f>
        <v>1.7350000000000001</v>
      </c>
      <c r="M70" t="e">
        <f>VLOOKUP($D70,'Mither Tap'!$D$2:$H$54,5,0)</f>
        <v>#N/A</v>
      </c>
      <c r="N70" t="e">
        <f>VLOOKUP($D70,'Cheyne Hill'!$D$2:$H$80,5,0)</f>
        <v>#N/A</v>
      </c>
      <c r="O70">
        <f t="shared" si="3"/>
        <v>1</v>
      </c>
      <c r="P70" t="str">
        <f t="shared" si="4"/>
        <v/>
      </c>
    </row>
    <row r="71" spans="2:16" ht="15" customHeight="1" x14ac:dyDescent="0.25">
      <c r="B71" s="2"/>
      <c r="C71" s="1">
        <v>70</v>
      </c>
      <c r="D71" t="s">
        <v>141</v>
      </c>
      <c r="E71" s="1" t="s">
        <v>18</v>
      </c>
      <c r="F71" s="1" t="s">
        <v>142</v>
      </c>
      <c r="G71" s="3">
        <v>3.6770833333333336E-2</v>
      </c>
      <c r="H71" s="4">
        <v>1.9419999999999999</v>
      </c>
      <c r="K71" t="e">
        <f>VLOOKUP($D71,Pressendye!$D$2:$H$57,5,0)</f>
        <v>#N/A</v>
      </c>
      <c r="L71">
        <f>VLOOKUP($D71,'Hill of Fare'!$D$2:$H$72,5,0)</f>
        <v>1.9419999999999999</v>
      </c>
      <c r="M71">
        <f>VLOOKUP($D71,'Mither Tap'!$D$2:$H$54,5,0)</f>
        <v>1.827</v>
      </c>
      <c r="N71">
        <f>VLOOKUP($D71,'Cheyne Hill'!$D$2:$H$80,5,0)</f>
        <v>1.786</v>
      </c>
      <c r="O71">
        <f t="shared" si="3"/>
        <v>3</v>
      </c>
      <c r="P71">
        <f t="shared" si="4"/>
        <v>1</v>
      </c>
    </row>
    <row r="72" spans="2:16" ht="15" customHeight="1" x14ac:dyDescent="0.25">
      <c r="B72" s="2"/>
      <c r="C72" s="1">
        <v>71</v>
      </c>
      <c r="D72" t="s">
        <v>82</v>
      </c>
      <c r="E72" s="1" t="s">
        <v>11</v>
      </c>
      <c r="F72" s="1" t="s">
        <v>83</v>
      </c>
      <c r="G72" s="3">
        <v>3.8321759259259257E-2</v>
      </c>
      <c r="H72" s="4">
        <v>2.024</v>
      </c>
      <c r="K72">
        <f>VLOOKUP($D72,Pressendye!$D$2:$H$57,5,0)</f>
        <v>1.9419999999999999</v>
      </c>
      <c r="L72">
        <f>VLOOKUP($D72,'Hill of Fare'!$D$2:$H$72,5,0)</f>
        <v>2.024</v>
      </c>
      <c r="M72" t="e">
        <f>VLOOKUP($D72,'Mither Tap'!$D$2:$H$54,5,0)</f>
        <v>#N/A</v>
      </c>
      <c r="N72" t="e">
        <f>VLOOKUP($D72,'Cheyne Hill'!$D$2:$H$80,5,0)</f>
        <v>#N/A</v>
      </c>
      <c r="O72">
        <f t="shared" si="3"/>
        <v>2</v>
      </c>
      <c r="P72" t="str">
        <f t="shared" si="4"/>
        <v/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50" r:id="rId3" name="Control 2">
          <controlPr defaultSize="0" autoPict="0" r:id="rId4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1</xdr:col>
                <xdr:colOff>152400</xdr:colOff>
                <xdr:row>14</xdr:row>
                <xdr:rowOff>104775</xdr:rowOff>
              </to>
            </anchor>
          </controlPr>
        </control>
      </mc:Choice>
      <mc:Fallback>
        <control shapeId="2050" r:id="rId3" name="Control 2"/>
      </mc:Fallback>
    </mc:AlternateContent>
    <mc:AlternateContent xmlns:mc="http://schemas.openxmlformats.org/markup-compatibility/2006">
      <mc:Choice Requires="x14">
        <control shapeId="2051" r:id="rId5" name="Control 3">
          <controlPr defaultSize="0" autoPict="0" r:id="rId4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152400</xdr:colOff>
                <xdr:row>15</xdr:row>
                <xdr:rowOff>104775</xdr:rowOff>
              </to>
            </anchor>
          </controlPr>
        </control>
      </mc:Choice>
      <mc:Fallback>
        <control shapeId="2051" r:id="rId5" name="Control 3"/>
      </mc:Fallback>
    </mc:AlternateContent>
    <mc:AlternateContent xmlns:mc="http://schemas.openxmlformats.org/markup-compatibility/2006">
      <mc:Choice Requires="x14">
        <control shapeId="2052" r:id="rId6" name="Control 4">
          <controlPr defaultSize="0" autoPict="0" r:id="rId4">
            <anchor moveWithCells="1">
              <from>
                <xdr:col>1</xdr:col>
                <xdr:colOff>0</xdr:colOff>
                <xdr:row>16</xdr:row>
                <xdr:rowOff>0</xdr:rowOff>
              </from>
              <to>
                <xdr:col>1</xdr:col>
                <xdr:colOff>152400</xdr:colOff>
                <xdr:row>16</xdr:row>
                <xdr:rowOff>104775</xdr:rowOff>
              </to>
            </anchor>
          </controlPr>
        </control>
      </mc:Choice>
      <mc:Fallback>
        <control shapeId="2052" r:id="rId6" name="Control 4"/>
      </mc:Fallback>
    </mc:AlternateContent>
    <mc:AlternateContent xmlns:mc="http://schemas.openxmlformats.org/markup-compatibility/2006">
      <mc:Choice Requires="x14">
        <control shapeId="2053" r:id="rId7" name="Control 5">
          <controlPr defaultSize="0" autoPict="0" r:id="rId4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152400</xdr:colOff>
                <xdr:row>17</xdr:row>
                <xdr:rowOff>104775</xdr:rowOff>
              </to>
            </anchor>
          </controlPr>
        </control>
      </mc:Choice>
      <mc:Fallback>
        <control shapeId="2053" r:id="rId7" name="Control 5"/>
      </mc:Fallback>
    </mc:AlternateContent>
    <mc:AlternateContent xmlns:mc="http://schemas.openxmlformats.org/markup-compatibility/2006">
      <mc:Choice Requires="x14">
        <control shapeId="2054" r:id="rId8" name="Control 6">
          <controlPr defaultSize="0" autoPict="0" r:id="rId4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152400</xdr:colOff>
                <xdr:row>20</xdr:row>
                <xdr:rowOff>104775</xdr:rowOff>
              </to>
            </anchor>
          </controlPr>
        </control>
      </mc:Choice>
      <mc:Fallback>
        <control shapeId="2054" r:id="rId8" name="Control 6"/>
      </mc:Fallback>
    </mc:AlternateContent>
    <mc:AlternateContent xmlns:mc="http://schemas.openxmlformats.org/markup-compatibility/2006">
      <mc:Choice Requires="x14">
        <control shapeId="2055" r:id="rId9" name="Control 7">
          <controlPr defaultSize="0" autoPict="0" r:id="rId4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152400</xdr:colOff>
                <xdr:row>23</xdr:row>
                <xdr:rowOff>104775</xdr:rowOff>
              </to>
            </anchor>
          </controlPr>
        </control>
      </mc:Choice>
      <mc:Fallback>
        <control shapeId="2055" r:id="rId9" name="Control 7"/>
      </mc:Fallback>
    </mc:AlternateContent>
    <mc:AlternateContent xmlns:mc="http://schemas.openxmlformats.org/markup-compatibility/2006">
      <mc:Choice Requires="x14">
        <control shapeId="2056" r:id="rId10" name="Control 8">
          <controlPr defaultSize="0" autoPict="0" r:id="rId4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152400</xdr:colOff>
                <xdr:row>27</xdr:row>
                <xdr:rowOff>104775</xdr:rowOff>
              </to>
            </anchor>
          </controlPr>
        </control>
      </mc:Choice>
      <mc:Fallback>
        <control shapeId="2056" r:id="rId10" name="Control 8"/>
      </mc:Fallback>
    </mc:AlternateContent>
    <mc:AlternateContent xmlns:mc="http://schemas.openxmlformats.org/markup-compatibility/2006">
      <mc:Choice Requires="x14">
        <control shapeId="2057" r:id="rId11" name="Control 9">
          <controlPr defaultSize="0" autoPict="0" r:id="rId4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152400</xdr:colOff>
                <xdr:row>29</xdr:row>
                <xdr:rowOff>104775</xdr:rowOff>
              </to>
            </anchor>
          </controlPr>
        </control>
      </mc:Choice>
      <mc:Fallback>
        <control shapeId="2057" r:id="rId11" name="Control 9"/>
      </mc:Fallback>
    </mc:AlternateContent>
    <mc:AlternateContent xmlns:mc="http://schemas.openxmlformats.org/markup-compatibility/2006">
      <mc:Choice Requires="x14">
        <control shapeId="2058" r:id="rId12" name="Control 10">
          <controlPr defaultSize="0" autoPict="0" r:id="rId4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1</xdr:col>
                <xdr:colOff>152400</xdr:colOff>
                <xdr:row>31</xdr:row>
                <xdr:rowOff>104775</xdr:rowOff>
              </to>
            </anchor>
          </controlPr>
        </control>
      </mc:Choice>
      <mc:Fallback>
        <control shapeId="2058" r:id="rId12" name="Control 10"/>
      </mc:Fallback>
    </mc:AlternateContent>
    <mc:AlternateContent xmlns:mc="http://schemas.openxmlformats.org/markup-compatibility/2006">
      <mc:Choice Requires="x14">
        <control shapeId="2059" r:id="rId13" name="Control 11">
          <controlPr defaultSize="0" autoPict="0" r:id="rId4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1</xdr:col>
                <xdr:colOff>152400</xdr:colOff>
                <xdr:row>34</xdr:row>
                <xdr:rowOff>104775</xdr:rowOff>
              </to>
            </anchor>
          </controlPr>
        </control>
      </mc:Choice>
      <mc:Fallback>
        <control shapeId="2059" r:id="rId13" name="Control 11"/>
      </mc:Fallback>
    </mc:AlternateContent>
    <mc:AlternateContent xmlns:mc="http://schemas.openxmlformats.org/markup-compatibility/2006">
      <mc:Choice Requires="x14">
        <control shapeId="2060" r:id="rId14" name="Control 12">
          <controlPr defaultSize="0" autoPict="0" r:id="rId4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1</xdr:col>
                <xdr:colOff>152400</xdr:colOff>
                <xdr:row>38</xdr:row>
                <xdr:rowOff>104775</xdr:rowOff>
              </to>
            </anchor>
          </controlPr>
        </control>
      </mc:Choice>
      <mc:Fallback>
        <control shapeId="2060" r:id="rId14" name="Control 12"/>
      </mc:Fallback>
    </mc:AlternateContent>
    <mc:AlternateContent xmlns:mc="http://schemas.openxmlformats.org/markup-compatibility/2006">
      <mc:Choice Requires="x14">
        <control shapeId="2061" r:id="rId15" name="Control 13">
          <controlPr defaultSize="0" autoPict="0" r:id="rId4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1</xdr:col>
                <xdr:colOff>152400</xdr:colOff>
                <xdr:row>39</xdr:row>
                <xdr:rowOff>104775</xdr:rowOff>
              </to>
            </anchor>
          </controlPr>
        </control>
      </mc:Choice>
      <mc:Fallback>
        <control shapeId="2061" r:id="rId15" name="Control 13"/>
      </mc:Fallback>
    </mc:AlternateContent>
    <mc:AlternateContent xmlns:mc="http://schemas.openxmlformats.org/markup-compatibility/2006">
      <mc:Choice Requires="x14">
        <control shapeId="2062" r:id="rId16" name="Control 14">
          <controlPr defaultSize="0" autoPict="0" r:id="rId4">
            <anchor moveWithCells="1">
              <from>
                <xdr:col>1</xdr:col>
                <xdr:colOff>0</xdr:colOff>
                <xdr:row>52</xdr:row>
                <xdr:rowOff>0</xdr:rowOff>
              </from>
              <to>
                <xdr:col>1</xdr:col>
                <xdr:colOff>152400</xdr:colOff>
                <xdr:row>52</xdr:row>
                <xdr:rowOff>104775</xdr:rowOff>
              </to>
            </anchor>
          </controlPr>
        </control>
      </mc:Choice>
      <mc:Fallback>
        <control shapeId="2062" r:id="rId16" name="Control 14"/>
      </mc:Fallback>
    </mc:AlternateContent>
    <mc:AlternateContent xmlns:mc="http://schemas.openxmlformats.org/markup-compatibility/2006">
      <mc:Choice Requires="x14">
        <control shapeId="2063" r:id="rId17" name="Control 15">
          <controlPr defaultSize="0" autoPict="0" r:id="rId4">
            <anchor moveWithCells="1">
              <from>
                <xdr:col>1</xdr:col>
                <xdr:colOff>0</xdr:colOff>
                <xdr:row>53</xdr:row>
                <xdr:rowOff>0</xdr:rowOff>
              </from>
              <to>
                <xdr:col>1</xdr:col>
                <xdr:colOff>152400</xdr:colOff>
                <xdr:row>53</xdr:row>
                <xdr:rowOff>104775</xdr:rowOff>
              </to>
            </anchor>
          </controlPr>
        </control>
      </mc:Choice>
      <mc:Fallback>
        <control shapeId="2063" r:id="rId17" name="Control 15"/>
      </mc:Fallback>
    </mc:AlternateContent>
    <mc:AlternateContent xmlns:mc="http://schemas.openxmlformats.org/markup-compatibility/2006">
      <mc:Choice Requires="x14">
        <control shapeId="2064" r:id="rId18" name="Control 16">
          <controlPr defaultSize="0" autoPict="0" r:id="rId4">
            <anchor moveWithCells="1">
              <from>
                <xdr:col>1</xdr:col>
                <xdr:colOff>0</xdr:colOff>
                <xdr:row>56</xdr:row>
                <xdr:rowOff>0</xdr:rowOff>
              </from>
              <to>
                <xdr:col>1</xdr:col>
                <xdr:colOff>152400</xdr:colOff>
                <xdr:row>56</xdr:row>
                <xdr:rowOff>104775</xdr:rowOff>
              </to>
            </anchor>
          </controlPr>
        </control>
      </mc:Choice>
      <mc:Fallback>
        <control shapeId="2064" r:id="rId18" name="Control 16"/>
      </mc:Fallback>
    </mc:AlternateContent>
    <mc:AlternateContent xmlns:mc="http://schemas.openxmlformats.org/markup-compatibility/2006">
      <mc:Choice Requires="x14">
        <control shapeId="2065" r:id="rId19" name="Control 17">
          <controlPr defaultSize="0" autoPict="0" r:id="rId4">
            <anchor moveWithCells="1">
              <from>
                <xdr:col>1</xdr:col>
                <xdr:colOff>0</xdr:colOff>
                <xdr:row>58</xdr:row>
                <xdr:rowOff>0</xdr:rowOff>
              </from>
              <to>
                <xdr:col>1</xdr:col>
                <xdr:colOff>152400</xdr:colOff>
                <xdr:row>58</xdr:row>
                <xdr:rowOff>104775</xdr:rowOff>
              </to>
            </anchor>
          </controlPr>
        </control>
      </mc:Choice>
      <mc:Fallback>
        <control shapeId="2065" r:id="rId19" name="Control 17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P54"/>
  <sheetViews>
    <sheetView workbookViewId="0">
      <selection activeCell="P2" sqref="P2"/>
    </sheetView>
  </sheetViews>
  <sheetFormatPr defaultRowHeight="15" x14ac:dyDescent="0.25"/>
  <cols>
    <col min="4" max="4" width="19.28515625" customWidth="1"/>
    <col min="5" max="5" width="24.5703125" customWidth="1"/>
  </cols>
  <sheetData>
    <row r="1" spans="2:16" ht="15" customHeight="1" x14ac:dyDescent="0.25">
      <c r="B1" s="1"/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K1" t="s">
        <v>233</v>
      </c>
      <c r="L1" t="s">
        <v>234</v>
      </c>
      <c r="M1" t="s">
        <v>235</v>
      </c>
      <c r="N1" t="s">
        <v>236</v>
      </c>
      <c r="P1">
        <f>COUNT(P2:P54)</f>
        <v>12</v>
      </c>
    </row>
    <row r="2" spans="2:16" ht="15" customHeight="1" x14ac:dyDescent="0.25">
      <c r="B2" s="2"/>
      <c r="C2" s="1">
        <v>1</v>
      </c>
      <c r="D2" t="s">
        <v>6</v>
      </c>
      <c r="E2" s="1" t="s">
        <v>7</v>
      </c>
      <c r="F2" s="1" t="s">
        <v>8</v>
      </c>
      <c r="G2" s="3">
        <v>2.1759259259259259E-2</v>
      </c>
      <c r="H2" s="4">
        <v>1</v>
      </c>
      <c r="K2">
        <f>VLOOKUP($D2,Pressendye!$D$2:$H$57,5,0)</f>
        <v>1</v>
      </c>
      <c r="L2">
        <f>VLOOKUP($D2,'Hill of Fare'!$D$2:$H$72,5,0)</f>
        <v>1</v>
      </c>
      <c r="M2">
        <f>VLOOKUP($D2,'Mither Tap'!$D$2:$H$54,5,0)</f>
        <v>1</v>
      </c>
      <c r="N2">
        <f>VLOOKUP($D2,'Cheyne Hill'!$D$2:$H$80,5,0)</f>
        <v>1</v>
      </c>
      <c r="O2">
        <f>COUNT(K2:N2)</f>
        <v>4</v>
      </c>
      <c r="P2">
        <f>IF(O2&gt;2,1,"")</f>
        <v>1</v>
      </c>
    </row>
    <row r="3" spans="2:16" ht="15" customHeight="1" x14ac:dyDescent="0.25">
      <c r="B3" s="2"/>
      <c r="C3" s="1">
        <v>2</v>
      </c>
      <c r="D3" t="s">
        <v>87</v>
      </c>
      <c r="E3" s="1" t="s">
        <v>55</v>
      </c>
      <c r="F3" s="1" t="s">
        <v>16</v>
      </c>
      <c r="G3" s="3">
        <v>2.3958333333333331E-2</v>
      </c>
      <c r="H3" s="4">
        <v>1.101</v>
      </c>
      <c r="K3" t="e">
        <f>VLOOKUP($D3,Pressendye!$D$2:$H$57,5,0)</f>
        <v>#N/A</v>
      </c>
      <c r="L3">
        <f>VLOOKUP($D3,'Hill of Fare'!$D$2:$H$72,5,0)</f>
        <v>1.071</v>
      </c>
      <c r="M3">
        <f>VLOOKUP($D3,'Mither Tap'!$D$2:$H$54,5,0)</f>
        <v>1.101</v>
      </c>
      <c r="N3" t="e">
        <f>VLOOKUP($D3,'Cheyne Hill'!$D$2:$H$80,5,0)</f>
        <v>#N/A</v>
      </c>
      <c r="O3">
        <f t="shared" ref="O3:O54" si="0">COUNT(K3:N3)</f>
        <v>2</v>
      </c>
      <c r="P3" t="str">
        <f t="shared" ref="P3:P54" si="1">IF(O3&gt;2,1,"")</f>
        <v/>
      </c>
    </row>
    <row r="4" spans="2:16" ht="15" customHeight="1" x14ac:dyDescent="0.25">
      <c r="B4" s="2"/>
      <c r="C4" s="1">
        <v>3</v>
      </c>
      <c r="D4" t="s">
        <v>143</v>
      </c>
      <c r="E4" s="1" t="s">
        <v>36</v>
      </c>
      <c r="F4" s="1" t="s">
        <v>8</v>
      </c>
      <c r="G4" s="3">
        <v>2.4861111111111108E-2</v>
      </c>
      <c r="H4" s="4">
        <v>1.143</v>
      </c>
      <c r="K4" t="e">
        <f>VLOOKUP($D4,Pressendye!$D$2:$H$57,5,0)</f>
        <v>#N/A</v>
      </c>
      <c r="L4" t="e">
        <f>VLOOKUP($D4,'Hill of Fare'!$D$2:$H$72,5,0)</f>
        <v>#N/A</v>
      </c>
      <c r="M4">
        <f>VLOOKUP($D4,'Mither Tap'!$D$2:$H$54,5,0)</f>
        <v>1.143</v>
      </c>
      <c r="N4" t="e">
        <f>VLOOKUP($D4,'Cheyne Hill'!$D$2:$H$80,5,0)</f>
        <v>#N/A</v>
      </c>
      <c r="O4">
        <f t="shared" si="0"/>
        <v>1</v>
      </c>
      <c r="P4" t="str">
        <f t="shared" si="1"/>
        <v/>
      </c>
    </row>
    <row r="5" spans="2:16" ht="15" customHeight="1" x14ac:dyDescent="0.25">
      <c r="B5" s="2"/>
      <c r="C5" s="1">
        <v>4</v>
      </c>
      <c r="D5" t="s">
        <v>144</v>
      </c>
      <c r="E5" s="1" t="s">
        <v>36</v>
      </c>
      <c r="F5" s="1" t="s">
        <v>16</v>
      </c>
      <c r="G5" s="3">
        <v>2.4965277777777781E-2</v>
      </c>
      <c r="H5" s="4">
        <v>1.147</v>
      </c>
      <c r="K5" t="e">
        <f>VLOOKUP($D5,Pressendye!$D$2:$H$57,5,0)</f>
        <v>#N/A</v>
      </c>
      <c r="L5" t="e">
        <f>VLOOKUP($D5,'Hill of Fare'!$D$2:$H$72,5,0)</f>
        <v>#N/A</v>
      </c>
      <c r="M5">
        <f>VLOOKUP($D5,'Mither Tap'!$D$2:$H$54,5,0)</f>
        <v>1.147</v>
      </c>
      <c r="N5" t="e">
        <f>VLOOKUP($D5,'Cheyne Hill'!$D$2:$H$80,5,0)</f>
        <v>#N/A</v>
      </c>
      <c r="O5">
        <f t="shared" si="0"/>
        <v>1</v>
      </c>
      <c r="P5" t="str">
        <f t="shared" si="1"/>
        <v/>
      </c>
    </row>
    <row r="6" spans="2:16" ht="15" customHeight="1" x14ac:dyDescent="0.25">
      <c r="B6" s="2"/>
      <c r="C6" s="1">
        <v>5</v>
      </c>
      <c r="D6" t="s">
        <v>95</v>
      </c>
      <c r="E6" s="1" t="s">
        <v>11</v>
      </c>
      <c r="F6" s="1" t="s">
        <v>16</v>
      </c>
      <c r="G6" s="3">
        <v>2.5115740740740741E-2</v>
      </c>
      <c r="H6" s="4">
        <v>1.1539999999999999</v>
      </c>
      <c r="K6" t="e">
        <f>VLOOKUP($D6,Pressendye!$D$2:$H$57,5,0)</f>
        <v>#N/A</v>
      </c>
      <c r="L6">
        <f>VLOOKUP($D6,'Hill of Fare'!$D$2:$H$72,5,0)</f>
        <v>1.139</v>
      </c>
      <c r="M6">
        <f>VLOOKUP($D6,'Mither Tap'!$D$2:$H$54,5,0)</f>
        <v>1.1539999999999999</v>
      </c>
      <c r="N6">
        <f>VLOOKUP($D6,'Cheyne Hill'!$D$2:$H$80,5,0)</f>
        <v>1.139</v>
      </c>
      <c r="O6">
        <f t="shared" si="0"/>
        <v>3</v>
      </c>
      <c r="P6">
        <f t="shared" si="1"/>
        <v>1</v>
      </c>
    </row>
    <row r="7" spans="2:16" ht="15" customHeight="1" x14ac:dyDescent="0.25">
      <c r="B7" s="2"/>
      <c r="C7" s="1">
        <v>6</v>
      </c>
      <c r="D7" t="s">
        <v>145</v>
      </c>
      <c r="E7" s="1" t="s">
        <v>7</v>
      </c>
      <c r="F7" s="1" t="s">
        <v>8</v>
      </c>
      <c r="G7" s="3">
        <v>2.6006944444444447E-2</v>
      </c>
      <c r="H7" s="4">
        <v>1.1950000000000001</v>
      </c>
      <c r="K7" t="e">
        <f>VLOOKUP($D7,Pressendye!$D$2:$H$57,5,0)</f>
        <v>#N/A</v>
      </c>
      <c r="L7" t="e">
        <f>VLOOKUP($D7,'Hill of Fare'!$D$2:$H$72,5,0)</f>
        <v>#N/A</v>
      </c>
      <c r="M7">
        <f>VLOOKUP($D7,'Mither Tap'!$D$2:$H$54,5,0)</f>
        <v>1.1950000000000001</v>
      </c>
      <c r="N7" t="e">
        <f>VLOOKUP($D7,'Cheyne Hill'!$D$2:$H$80,5,0)</f>
        <v>#N/A</v>
      </c>
      <c r="O7">
        <f t="shared" si="0"/>
        <v>1</v>
      </c>
      <c r="P7" t="str">
        <f t="shared" si="1"/>
        <v/>
      </c>
    </row>
    <row r="8" spans="2:16" ht="15" customHeight="1" x14ac:dyDescent="0.25">
      <c r="B8" s="2"/>
      <c r="C8" s="1">
        <v>7</v>
      </c>
      <c r="D8" t="s">
        <v>146</v>
      </c>
      <c r="E8" s="1" t="s">
        <v>11</v>
      </c>
      <c r="F8" s="1" t="s">
        <v>8</v>
      </c>
      <c r="G8" s="3">
        <v>2.6365740740740742E-2</v>
      </c>
      <c r="H8" s="4">
        <v>1.212</v>
      </c>
      <c r="K8" t="e">
        <f>VLOOKUP($D8,Pressendye!$D$2:$H$57,5,0)</f>
        <v>#N/A</v>
      </c>
      <c r="L8" t="e">
        <f>VLOOKUP($D8,'Hill of Fare'!$D$2:$H$72,5,0)</f>
        <v>#N/A</v>
      </c>
      <c r="M8">
        <f>VLOOKUP($D8,'Mither Tap'!$D$2:$H$54,5,0)</f>
        <v>1.212</v>
      </c>
      <c r="N8" t="e">
        <f>VLOOKUP($D8,'Cheyne Hill'!$D$2:$H$80,5,0)</f>
        <v>#N/A</v>
      </c>
      <c r="O8">
        <f t="shared" si="0"/>
        <v>1</v>
      </c>
      <c r="P8" t="str">
        <f t="shared" si="1"/>
        <v/>
      </c>
    </row>
    <row r="9" spans="2:16" ht="15" customHeight="1" x14ac:dyDescent="0.25">
      <c r="B9" s="2"/>
      <c r="C9" s="1">
        <v>8</v>
      </c>
      <c r="D9" t="s">
        <v>147</v>
      </c>
      <c r="E9" s="1" t="s">
        <v>36</v>
      </c>
      <c r="F9" s="1" t="s">
        <v>8</v>
      </c>
      <c r="G9" s="3">
        <v>2.6678240740740738E-2</v>
      </c>
      <c r="H9" s="4">
        <v>1.226</v>
      </c>
      <c r="K9" t="e">
        <f>VLOOKUP($D9,Pressendye!$D$2:$H$57,5,0)</f>
        <v>#N/A</v>
      </c>
      <c r="L9" t="e">
        <f>VLOOKUP($D9,'Hill of Fare'!$D$2:$H$72,5,0)</f>
        <v>#N/A</v>
      </c>
      <c r="M9">
        <f>VLOOKUP($D9,'Mither Tap'!$D$2:$H$54,5,0)</f>
        <v>1.226</v>
      </c>
      <c r="N9" t="e">
        <f>VLOOKUP($D9,'Cheyne Hill'!$D$2:$H$80,5,0)</f>
        <v>#N/A</v>
      </c>
      <c r="O9">
        <f t="shared" si="0"/>
        <v>1</v>
      </c>
      <c r="P9" t="str">
        <f t="shared" si="1"/>
        <v/>
      </c>
    </row>
    <row r="10" spans="2:16" ht="15" customHeight="1" x14ac:dyDescent="0.25">
      <c r="B10" s="2"/>
      <c r="C10" s="1">
        <v>9</v>
      </c>
      <c r="D10" t="s">
        <v>148</v>
      </c>
      <c r="E10" s="1" t="s">
        <v>149</v>
      </c>
      <c r="F10" s="1" t="s">
        <v>26</v>
      </c>
      <c r="G10" s="3">
        <v>2.6689814814814816E-2</v>
      </c>
      <c r="H10" s="4">
        <v>1.2270000000000001</v>
      </c>
      <c r="K10" t="e">
        <f>VLOOKUP($D10,Pressendye!$D$2:$H$57,5,0)</f>
        <v>#N/A</v>
      </c>
      <c r="L10" t="e">
        <f>VLOOKUP($D10,'Hill of Fare'!$D$2:$H$72,5,0)</f>
        <v>#N/A</v>
      </c>
      <c r="M10">
        <f>VLOOKUP($D10,'Mither Tap'!$D$2:$H$54,5,0)</f>
        <v>1.2270000000000001</v>
      </c>
      <c r="N10" t="e">
        <f>VLOOKUP($D10,'Cheyne Hill'!$D$2:$H$80,5,0)</f>
        <v>#N/A</v>
      </c>
      <c r="O10">
        <f t="shared" si="0"/>
        <v>1</v>
      </c>
      <c r="P10" t="str">
        <f t="shared" si="1"/>
        <v/>
      </c>
    </row>
    <row r="11" spans="2:16" ht="15" customHeight="1" x14ac:dyDescent="0.25">
      <c r="B11" s="2"/>
      <c r="C11" s="1">
        <v>10</v>
      </c>
      <c r="D11" t="s">
        <v>150</v>
      </c>
      <c r="E11" s="1" t="s">
        <v>151</v>
      </c>
      <c r="F11" s="1" t="s">
        <v>26</v>
      </c>
      <c r="G11" s="3">
        <v>2.6817129629629632E-2</v>
      </c>
      <c r="H11" s="4">
        <v>1.232</v>
      </c>
      <c r="K11" t="e">
        <f>VLOOKUP($D11,Pressendye!$D$2:$H$57,5,0)</f>
        <v>#N/A</v>
      </c>
      <c r="L11" t="e">
        <f>VLOOKUP($D11,'Hill of Fare'!$D$2:$H$72,5,0)</f>
        <v>#N/A</v>
      </c>
      <c r="M11">
        <f>VLOOKUP($D11,'Mither Tap'!$D$2:$H$54,5,0)</f>
        <v>1.232</v>
      </c>
      <c r="N11" t="e">
        <f>VLOOKUP($D11,'Cheyne Hill'!$D$2:$H$80,5,0)</f>
        <v>#N/A</v>
      </c>
      <c r="O11">
        <f t="shared" si="0"/>
        <v>1</v>
      </c>
      <c r="P11" t="str">
        <f t="shared" si="1"/>
        <v/>
      </c>
    </row>
    <row r="12" spans="2:16" ht="15" customHeight="1" x14ac:dyDescent="0.25">
      <c r="B12" s="2"/>
      <c r="C12" s="1">
        <v>11</v>
      </c>
      <c r="D12" t="s">
        <v>152</v>
      </c>
      <c r="E12" s="1" t="s">
        <v>7</v>
      </c>
      <c r="F12" s="1" t="s">
        <v>16</v>
      </c>
      <c r="G12" s="3">
        <v>2.7025462962962959E-2</v>
      </c>
      <c r="H12" s="4">
        <v>1.242</v>
      </c>
      <c r="K12" t="e">
        <f>VLOOKUP($D12,Pressendye!$D$2:$H$57,5,0)</f>
        <v>#N/A</v>
      </c>
      <c r="L12" t="e">
        <f>VLOOKUP($D12,'Hill of Fare'!$D$2:$H$72,5,0)</f>
        <v>#N/A</v>
      </c>
      <c r="M12">
        <f>VLOOKUP($D12,'Mither Tap'!$D$2:$H$54,5,0)</f>
        <v>1.242</v>
      </c>
      <c r="N12" t="e">
        <f>VLOOKUP($D12,'Cheyne Hill'!$D$2:$H$80,5,0)</f>
        <v>#N/A</v>
      </c>
      <c r="O12">
        <f t="shared" si="0"/>
        <v>1</v>
      </c>
      <c r="P12" t="str">
        <f t="shared" si="1"/>
        <v/>
      </c>
    </row>
    <row r="13" spans="2:16" ht="15" customHeight="1" x14ac:dyDescent="0.25">
      <c r="B13" s="2"/>
      <c r="C13" s="1">
        <v>12</v>
      </c>
      <c r="D13" t="s">
        <v>108</v>
      </c>
      <c r="E13" s="1" t="s">
        <v>109</v>
      </c>
      <c r="F13" s="1" t="s">
        <v>26</v>
      </c>
      <c r="G13" s="3">
        <v>2.71875E-2</v>
      </c>
      <c r="H13" s="4">
        <v>1.2490000000000001</v>
      </c>
      <c r="K13" t="e">
        <f>VLOOKUP($D13,Pressendye!$D$2:$H$57,5,0)</f>
        <v>#N/A</v>
      </c>
      <c r="L13">
        <f>VLOOKUP($D13,'Hill of Fare'!$D$2:$H$72,5,0)</f>
        <v>1.2290000000000001</v>
      </c>
      <c r="M13">
        <f>VLOOKUP($D13,'Mither Tap'!$D$2:$H$54,5,0)</f>
        <v>1.2490000000000001</v>
      </c>
      <c r="N13" t="e">
        <f>VLOOKUP($D13,'Cheyne Hill'!$D$2:$H$80,5,0)</f>
        <v>#N/A</v>
      </c>
      <c r="O13">
        <f t="shared" si="0"/>
        <v>2</v>
      </c>
      <c r="P13" t="str">
        <f t="shared" si="1"/>
        <v/>
      </c>
    </row>
    <row r="14" spans="2:16" ht="15" customHeight="1" x14ac:dyDescent="0.25">
      <c r="B14" s="2"/>
      <c r="C14" s="1">
        <v>13</v>
      </c>
      <c r="D14" t="s">
        <v>153</v>
      </c>
      <c r="E14" s="1" t="s">
        <v>7</v>
      </c>
      <c r="F14" s="1" t="s">
        <v>8</v>
      </c>
      <c r="G14" s="3">
        <v>2.736111111111111E-2</v>
      </c>
      <c r="H14" s="4">
        <v>1.2569999999999999</v>
      </c>
      <c r="K14" t="e">
        <f>VLOOKUP($D14,Pressendye!$D$2:$H$57,5,0)</f>
        <v>#N/A</v>
      </c>
      <c r="L14" t="e">
        <f>VLOOKUP($D14,'Hill of Fare'!$D$2:$H$72,5,0)</f>
        <v>#N/A</v>
      </c>
      <c r="M14">
        <f>VLOOKUP($D14,'Mither Tap'!$D$2:$H$54,5,0)</f>
        <v>1.2569999999999999</v>
      </c>
      <c r="N14" t="e">
        <f>VLOOKUP($D14,'Cheyne Hill'!$D$2:$H$80,5,0)</f>
        <v>#N/A</v>
      </c>
      <c r="O14">
        <f t="shared" si="0"/>
        <v>1</v>
      </c>
      <c r="P14" t="str">
        <f t="shared" si="1"/>
        <v/>
      </c>
    </row>
    <row r="15" spans="2:16" ht="15" customHeight="1" x14ac:dyDescent="0.25">
      <c r="B15" s="2"/>
      <c r="C15" s="1">
        <v>14</v>
      </c>
      <c r="D15" t="s">
        <v>154</v>
      </c>
      <c r="E15" s="1" t="s">
        <v>109</v>
      </c>
      <c r="F15" s="1" t="s">
        <v>24</v>
      </c>
      <c r="G15" s="3">
        <v>2.7488425925925927E-2</v>
      </c>
      <c r="H15" s="4">
        <v>1.2629999999999999</v>
      </c>
      <c r="K15" t="e">
        <f>VLOOKUP($D15,Pressendye!$D$2:$H$57,5,0)</f>
        <v>#N/A</v>
      </c>
      <c r="L15" t="e">
        <f>VLOOKUP($D15,'Hill of Fare'!$D$2:$H$72,5,0)</f>
        <v>#N/A</v>
      </c>
      <c r="M15">
        <f>VLOOKUP($D15,'Mither Tap'!$D$2:$H$54,5,0)</f>
        <v>1.2629999999999999</v>
      </c>
      <c r="N15" t="e">
        <f>VLOOKUP($D15,'Cheyne Hill'!$D$2:$H$80,5,0)</f>
        <v>#N/A</v>
      </c>
      <c r="O15">
        <f t="shared" si="0"/>
        <v>1</v>
      </c>
      <c r="P15" t="str">
        <f t="shared" si="1"/>
        <v/>
      </c>
    </row>
    <row r="16" spans="2:16" ht="15" customHeight="1" x14ac:dyDescent="0.25">
      <c r="B16" s="2"/>
      <c r="C16" s="1">
        <v>15</v>
      </c>
      <c r="D16" t="s">
        <v>155</v>
      </c>
      <c r="E16" s="1" t="s">
        <v>11</v>
      </c>
      <c r="F16" s="1" t="s">
        <v>142</v>
      </c>
      <c r="G16" s="3">
        <v>2.7546296296296294E-2</v>
      </c>
      <c r="H16" s="4">
        <v>1.266</v>
      </c>
      <c r="K16" t="e">
        <f>VLOOKUP($D16,Pressendye!$D$2:$H$57,5,0)</f>
        <v>#N/A</v>
      </c>
      <c r="L16" t="e">
        <f>VLOOKUP($D16,'Hill of Fare'!$D$2:$H$72,5,0)</f>
        <v>#N/A</v>
      </c>
      <c r="M16">
        <f>VLOOKUP($D16,'Mither Tap'!$D$2:$H$54,5,0)</f>
        <v>1.266</v>
      </c>
      <c r="N16">
        <f>VLOOKUP($D16,'Cheyne Hill'!$D$2:$H$80,5,0)</f>
        <v>1.2150000000000001</v>
      </c>
      <c r="O16">
        <f t="shared" si="0"/>
        <v>2</v>
      </c>
      <c r="P16" t="str">
        <f t="shared" si="1"/>
        <v/>
      </c>
    </row>
    <row r="17" spans="2:16" ht="15" customHeight="1" x14ac:dyDescent="0.25">
      <c r="B17" s="2"/>
      <c r="C17" s="1">
        <v>16</v>
      </c>
      <c r="D17" t="s">
        <v>100</v>
      </c>
      <c r="E17" s="1" t="s">
        <v>13</v>
      </c>
      <c r="F17" s="1" t="s">
        <v>16</v>
      </c>
      <c r="G17" s="3">
        <v>2.763888888888889E-2</v>
      </c>
      <c r="H17" s="4">
        <v>1.27</v>
      </c>
      <c r="K17" t="e">
        <f>VLOOKUP($D17,Pressendye!$D$2:$H$57,5,0)</f>
        <v>#N/A</v>
      </c>
      <c r="L17">
        <f>VLOOKUP($D17,'Hill of Fare'!$D$2:$H$72,5,0)</f>
        <v>1.179</v>
      </c>
      <c r="M17">
        <f>VLOOKUP($D17,'Mither Tap'!$D$2:$H$54,5,0)</f>
        <v>1.27</v>
      </c>
      <c r="N17" t="e">
        <f>VLOOKUP($D17,'Cheyne Hill'!$D$2:$H$80,5,0)</f>
        <v>#N/A</v>
      </c>
      <c r="O17">
        <f t="shared" si="0"/>
        <v>2</v>
      </c>
      <c r="P17" t="str">
        <f t="shared" si="1"/>
        <v/>
      </c>
    </row>
    <row r="18" spans="2:16" ht="15" customHeight="1" x14ac:dyDescent="0.25">
      <c r="B18" s="2"/>
      <c r="C18" s="1">
        <v>17</v>
      </c>
      <c r="D18" t="s">
        <v>35</v>
      </c>
      <c r="E18" s="1" t="s">
        <v>36</v>
      </c>
      <c r="F18" s="1" t="s">
        <v>16</v>
      </c>
      <c r="G18" s="3">
        <v>2.7662037037037041E-2</v>
      </c>
      <c r="H18" s="4">
        <v>1.2709999999999999</v>
      </c>
      <c r="K18">
        <f>VLOOKUP($D18,Pressendye!$D$2:$H$57,5,0)</f>
        <v>1.1839999999999999</v>
      </c>
      <c r="L18" t="e">
        <f>VLOOKUP($D18,'Hill of Fare'!$D$2:$H$72,5,0)</f>
        <v>#N/A</v>
      </c>
      <c r="M18">
        <f>VLOOKUP($D18,'Mither Tap'!$D$2:$H$54,5,0)</f>
        <v>1.2709999999999999</v>
      </c>
      <c r="N18" t="e">
        <f>VLOOKUP($D18,'Cheyne Hill'!$D$2:$H$80,5,0)</f>
        <v>#N/A</v>
      </c>
      <c r="O18">
        <f t="shared" si="0"/>
        <v>2</v>
      </c>
      <c r="P18" t="str">
        <f t="shared" si="1"/>
        <v/>
      </c>
    </row>
    <row r="19" spans="2:16" ht="15" customHeight="1" x14ac:dyDescent="0.25">
      <c r="B19" s="2"/>
      <c r="C19" s="1">
        <v>18</v>
      </c>
      <c r="D19" t="s">
        <v>156</v>
      </c>
      <c r="E19" s="1" t="s">
        <v>157</v>
      </c>
      <c r="F19" s="1" t="s">
        <v>8</v>
      </c>
      <c r="G19" s="3">
        <v>2.7696759259259258E-2</v>
      </c>
      <c r="H19" s="4">
        <v>1.2729999999999999</v>
      </c>
      <c r="K19" t="e">
        <f>VLOOKUP($D19,Pressendye!$D$2:$H$57,5,0)</f>
        <v>#N/A</v>
      </c>
      <c r="L19" t="e">
        <f>VLOOKUP($D19,'Hill of Fare'!$D$2:$H$72,5,0)</f>
        <v>#N/A</v>
      </c>
      <c r="M19">
        <f>VLOOKUP($D19,'Mither Tap'!$D$2:$H$54,5,0)</f>
        <v>1.2729999999999999</v>
      </c>
      <c r="N19" t="e">
        <f>VLOOKUP($D19,'Cheyne Hill'!$D$2:$H$80,5,0)</f>
        <v>#N/A</v>
      </c>
      <c r="O19">
        <f t="shared" si="0"/>
        <v>1</v>
      </c>
      <c r="P19" t="str">
        <f t="shared" si="1"/>
        <v/>
      </c>
    </row>
    <row r="20" spans="2:16" ht="15" customHeight="1" x14ac:dyDescent="0.25">
      <c r="B20" s="2"/>
      <c r="C20" s="1">
        <v>19</v>
      </c>
      <c r="D20" t="s">
        <v>46</v>
      </c>
      <c r="E20" s="1" t="s">
        <v>47</v>
      </c>
      <c r="F20" s="1" t="s">
        <v>8</v>
      </c>
      <c r="G20" s="3">
        <v>2.7939814814814817E-2</v>
      </c>
      <c r="H20" s="4">
        <v>1.284</v>
      </c>
      <c r="K20">
        <f>VLOOKUP($D20,Pressendye!$D$2:$H$57,5,0)</f>
        <v>1.2629999999999999</v>
      </c>
      <c r="L20" t="e">
        <f>VLOOKUP($D20,'Hill of Fare'!$D$2:$H$72,5,0)</f>
        <v>#N/A</v>
      </c>
      <c r="M20">
        <f>VLOOKUP($D20,'Mither Tap'!$D$2:$H$54,5,0)</f>
        <v>1.284</v>
      </c>
      <c r="N20">
        <f>VLOOKUP($D20,'Cheyne Hill'!$D$2:$H$80,5,0)</f>
        <v>1.2290000000000001</v>
      </c>
      <c r="O20">
        <f t="shared" si="0"/>
        <v>3</v>
      </c>
      <c r="P20">
        <f t="shared" si="1"/>
        <v>1</v>
      </c>
    </row>
    <row r="21" spans="2:16" ht="15" customHeight="1" x14ac:dyDescent="0.25">
      <c r="B21" s="2"/>
      <c r="C21" s="1">
        <v>20</v>
      </c>
      <c r="D21" t="s">
        <v>37</v>
      </c>
      <c r="E21" s="1" t="s">
        <v>36</v>
      </c>
      <c r="F21" s="1" t="s">
        <v>8</v>
      </c>
      <c r="G21" s="3">
        <v>2.8009259259259262E-2</v>
      </c>
      <c r="H21" s="4">
        <v>1.2869999999999999</v>
      </c>
      <c r="K21">
        <f>VLOOKUP($D21,Pressendye!$D$2:$H$57,5,0)</f>
        <v>1.1850000000000001</v>
      </c>
      <c r="L21" t="e">
        <f>VLOOKUP($D21,'Hill of Fare'!$D$2:$H$72,5,0)</f>
        <v>#N/A</v>
      </c>
      <c r="M21">
        <f>VLOOKUP($D21,'Mither Tap'!$D$2:$H$54,5,0)</f>
        <v>1.2869999999999999</v>
      </c>
      <c r="N21" t="e">
        <f>VLOOKUP($D21,'Cheyne Hill'!$D$2:$H$80,5,0)</f>
        <v>#N/A</v>
      </c>
      <c r="O21">
        <f t="shared" si="0"/>
        <v>2</v>
      </c>
      <c r="P21" t="str">
        <f t="shared" si="1"/>
        <v/>
      </c>
    </row>
    <row r="22" spans="2:16" ht="15" customHeight="1" x14ac:dyDescent="0.25">
      <c r="B22" s="2"/>
      <c r="C22" s="1">
        <v>21</v>
      </c>
      <c r="D22" t="s">
        <v>106</v>
      </c>
      <c r="E22" s="1" t="s">
        <v>18</v>
      </c>
      <c r="F22" s="1" t="s">
        <v>26</v>
      </c>
      <c r="G22" s="3">
        <v>2.809027777777778E-2</v>
      </c>
      <c r="H22" s="4">
        <v>1.2909999999999999</v>
      </c>
      <c r="K22" t="e">
        <f>VLOOKUP($D22,Pressendye!$D$2:$H$57,5,0)</f>
        <v>#N/A</v>
      </c>
      <c r="L22">
        <f>VLOOKUP($D22,'Hill of Fare'!$D$2:$H$72,5,0)</f>
        <v>1.2230000000000001</v>
      </c>
      <c r="M22">
        <f>VLOOKUP($D22,'Mither Tap'!$D$2:$H$54,5,0)</f>
        <v>1.2909999999999999</v>
      </c>
      <c r="N22" t="e">
        <f>VLOOKUP($D22,'Cheyne Hill'!$D$2:$H$80,5,0)</f>
        <v>#N/A</v>
      </c>
      <c r="O22">
        <f t="shared" si="0"/>
        <v>2</v>
      </c>
      <c r="P22" t="str">
        <f t="shared" si="1"/>
        <v/>
      </c>
    </row>
    <row r="23" spans="2:16" ht="15" customHeight="1" x14ac:dyDescent="0.25">
      <c r="B23" s="2"/>
      <c r="C23" s="1">
        <v>22</v>
      </c>
      <c r="D23" t="s">
        <v>158</v>
      </c>
      <c r="E23" s="1" t="s">
        <v>36</v>
      </c>
      <c r="F23" s="1" t="s">
        <v>8</v>
      </c>
      <c r="G23" s="3">
        <v>2.8101851851851854E-2</v>
      </c>
      <c r="H23" s="4">
        <v>1.2909999999999999</v>
      </c>
      <c r="K23" t="e">
        <f>VLOOKUP($D23,Pressendye!$D$2:$H$57,5,0)</f>
        <v>#N/A</v>
      </c>
      <c r="L23" t="e">
        <f>VLOOKUP($D23,'Hill of Fare'!$D$2:$H$72,5,0)</f>
        <v>#N/A</v>
      </c>
      <c r="M23">
        <f>VLOOKUP($D23,'Mither Tap'!$D$2:$H$54,5,0)</f>
        <v>1.2909999999999999</v>
      </c>
      <c r="N23" t="e">
        <f>VLOOKUP($D23,'Cheyne Hill'!$D$2:$H$80,5,0)</f>
        <v>#N/A</v>
      </c>
      <c r="O23">
        <f t="shared" si="0"/>
        <v>1</v>
      </c>
      <c r="P23" t="str">
        <f t="shared" si="1"/>
        <v/>
      </c>
    </row>
    <row r="24" spans="2:16" ht="15" customHeight="1" x14ac:dyDescent="0.25">
      <c r="B24" s="2"/>
      <c r="C24" s="1">
        <v>23</v>
      </c>
      <c r="D24" t="s">
        <v>159</v>
      </c>
      <c r="E24" s="1" t="s">
        <v>130</v>
      </c>
      <c r="F24" s="1" t="s">
        <v>24</v>
      </c>
      <c r="G24" s="3">
        <v>2.8136574074074074E-2</v>
      </c>
      <c r="H24" s="4">
        <v>1.2929999999999999</v>
      </c>
      <c r="K24" t="e">
        <f>VLOOKUP($D24,Pressendye!$D$2:$H$57,5,0)</f>
        <v>#N/A</v>
      </c>
      <c r="L24" t="e">
        <f>VLOOKUP($D24,'Hill of Fare'!$D$2:$H$72,5,0)</f>
        <v>#N/A</v>
      </c>
      <c r="M24">
        <f>VLOOKUP($D24,'Mither Tap'!$D$2:$H$54,5,0)</f>
        <v>1.2929999999999999</v>
      </c>
      <c r="N24" t="e">
        <f>VLOOKUP($D24,'Cheyne Hill'!$D$2:$H$80,5,0)</f>
        <v>#N/A</v>
      </c>
      <c r="O24">
        <f t="shared" si="0"/>
        <v>1</v>
      </c>
      <c r="P24" t="str">
        <f t="shared" si="1"/>
        <v/>
      </c>
    </row>
    <row r="25" spans="2:16" ht="15" customHeight="1" x14ac:dyDescent="0.25">
      <c r="B25" s="2"/>
      <c r="C25" s="1">
        <v>24</v>
      </c>
      <c r="D25" t="s">
        <v>44</v>
      </c>
      <c r="E25" s="1" t="s">
        <v>18</v>
      </c>
      <c r="F25" s="1" t="s">
        <v>16</v>
      </c>
      <c r="G25" s="3">
        <v>2.8148148148148148E-2</v>
      </c>
      <c r="H25" s="4">
        <v>1.294</v>
      </c>
      <c r="K25">
        <f>VLOOKUP($D25,Pressendye!$D$2:$H$57,5,0)</f>
        <v>1.242</v>
      </c>
      <c r="L25">
        <f>VLOOKUP($D25,'Hill of Fare'!$D$2:$H$72,5,0)</f>
        <v>1.256</v>
      </c>
      <c r="M25">
        <f>VLOOKUP($D25,'Mither Tap'!$D$2:$H$54,5,0)</f>
        <v>1.294</v>
      </c>
      <c r="N25">
        <f>VLOOKUP($D25,'Cheyne Hill'!$D$2:$H$80,5,0)</f>
        <v>1.272</v>
      </c>
      <c r="O25">
        <f t="shared" si="0"/>
        <v>4</v>
      </c>
      <c r="P25">
        <f t="shared" si="1"/>
        <v>1</v>
      </c>
    </row>
    <row r="26" spans="2:16" ht="15" customHeight="1" x14ac:dyDescent="0.25">
      <c r="B26" s="2"/>
      <c r="C26" s="1">
        <v>25</v>
      </c>
      <c r="D26" t="s">
        <v>56</v>
      </c>
      <c r="E26" s="1" t="s">
        <v>11</v>
      </c>
      <c r="F26" s="1" t="s">
        <v>16</v>
      </c>
      <c r="G26" s="3">
        <v>2.8576388888888887E-2</v>
      </c>
      <c r="H26" s="4">
        <v>1.3129999999999999</v>
      </c>
      <c r="K26">
        <f>VLOOKUP($D26,Pressendye!$D$2:$H$57,5,0)</f>
        <v>1.327</v>
      </c>
      <c r="L26">
        <f>VLOOKUP($D26,'Hill of Fare'!$D$2:$H$72,5,0)</f>
        <v>1.3169999999999999</v>
      </c>
      <c r="M26">
        <f>VLOOKUP($D26,'Mither Tap'!$D$2:$H$54,5,0)</f>
        <v>1.3129999999999999</v>
      </c>
      <c r="N26">
        <f>VLOOKUP($D26,'Cheyne Hill'!$D$2:$H$80,5,0)</f>
        <v>1.284</v>
      </c>
      <c r="O26">
        <f t="shared" si="0"/>
        <v>4</v>
      </c>
      <c r="P26">
        <f t="shared" si="1"/>
        <v>1</v>
      </c>
    </row>
    <row r="27" spans="2:16" ht="15" customHeight="1" x14ac:dyDescent="0.25">
      <c r="B27" s="2"/>
      <c r="C27" s="1">
        <v>26</v>
      </c>
      <c r="D27" t="s">
        <v>42</v>
      </c>
      <c r="E27" s="1" t="s">
        <v>11</v>
      </c>
      <c r="F27" s="1" t="s">
        <v>26</v>
      </c>
      <c r="G27" s="3">
        <v>2.8784722222222225E-2</v>
      </c>
      <c r="H27" s="4">
        <v>1.323</v>
      </c>
      <c r="K27">
        <f>VLOOKUP($D27,Pressendye!$D$2:$H$57,5,0)</f>
        <v>1.22</v>
      </c>
      <c r="L27">
        <f>VLOOKUP($D27,'Hill of Fare'!$D$2:$H$72,5,0)</f>
        <v>1.258</v>
      </c>
      <c r="M27">
        <f>VLOOKUP($D27,'Mither Tap'!$D$2:$H$54,5,0)</f>
        <v>1.323</v>
      </c>
      <c r="N27">
        <f>VLOOKUP($D27,'Cheyne Hill'!$D$2:$H$80,5,0)</f>
        <v>1.2669999999999999</v>
      </c>
      <c r="O27">
        <f t="shared" si="0"/>
        <v>4</v>
      </c>
      <c r="P27">
        <f t="shared" si="1"/>
        <v>1</v>
      </c>
    </row>
    <row r="28" spans="2:16" ht="15" customHeight="1" x14ac:dyDescent="0.25">
      <c r="B28" s="2"/>
      <c r="C28" s="1">
        <v>27</v>
      </c>
      <c r="D28" t="s">
        <v>160</v>
      </c>
      <c r="E28" s="1" t="s">
        <v>61</v>
      </c>
      <c r="F28" s="1" t="s">
        <v>26</v>
      </c>
      <c r="G28" s="3">
        <v>2.8854166666666667E-2</v>
      </c>
      <c r="H28" s="4">
        <v>1.3260000000000001</v>
      </c>
      <c r="K28" t="e">
        <f>VLOOKUP($D28,Pressendye!$D$2:$H$57,5,0)</f>
        <v>#N/A</v>
      </c>
      <c r="L28" t="e">
        <f>VLOOKUP($D28,'Hill of Fare'!$D$2:$H$72,5,0)</f>
        <v>#N/A</v>
      </c>
      <c r="M28">
        <f>VLOOKUP($D28,'Mither Tap'!$D$2:$H$54,5,0)</f>
        <v>1.3260000000000001</v>
      </c>
      <c r="N28" t="e">
        <f>VLOOKUP($D28,'Cheyne Hill'!$D$2:$H$80,5,0)</f>
        <v>#N/A</v>
      </c>
      <c r="O28">
        <f t="shared" si="0"/>
        <v>1</v>
      </c>
      <c r="P28" t="str">
        <f t="shared" si="1"/>
        <v/>
      </c>
    </row>
    <row r="29" spans="2:16" ht="15" customHeight="1" x14ac:dyDescent="0.25">
      <c r="B29" s="2"/>
      <c r="C29" s="1">
        <v>28</v>
      </c>
      <c r="D29" t="s">
        <v>161</v>
      </c>
      <c r="E29" s="1" t="s">
        <v>47</v>
      </c>
      <c r="F29" s="1" t="s">
        <v>8</v>
      </c>
      <c r="G29" s="3">
        <v>2.9050925925925928E-2</v>
      </c>
      <c r="H29" s="4">
        <v>1.335</v>
      </c>
      <c r="K29" t="e">
        <f>VLOOKUP($D29,Pressendye!$D$2:$H$57,5,0)</f>
        <v>#N/A</v>
      </c>
      <c r="L29" t="e">
        <f>VLOOKUP($D29,'Hill of Fare'!$D$2:$H$72,5,0)</f>
        <v>#N/A</v>
      </c>
      <c r="M29">
        <f>VLOOKUP($D29,'Mither Tap'!$D$2:$H$54,5,0)</f>
        <v>1.335</v>
      </c>
      <c r="N29">
        <f>VLOOKUP($D29,'Cheyne Hill'!$D$2:$H$80,5,0)</f>
        <v>1.3140000000000001</v>
      </c>
      <c r="O29">
        <f t="shared" si="0"/>
        <v>2</v>
      </c>
      <c r="P29" t="str">
        <f t="shared" si="1"/>
        <v/>
      </c>
    </row>
    <row r="30" spans="2:16" ht="15" customHeight="1" x14ac:dyDescent="0.25">
      <c r="B30" s="2"/>
      <c r="C30" s="1">
        <v>29</v>
      </c>
      <c r="D30" t="s">
        <v>162</v>
      </c>
      <c r="E30" s="1" t="s">
        <v>7</v>
      </c>
      <c r="F30" s="1" t="s">
        <v>24</v>
      </c>
      <c r="G30" s="3">
        <v>2.9189814814814811E-2</v>
      </c>
      <c r="H30" s="4">
        <v>1.341</v>
      </c>
      <c r="K30" t="e">
        <f>VLOOKUP($D30,Pressendye!$D$2:$H$57,5,0)</f>
        <v>#N/A</v>
      </c>
      <c r="L30" t="e">
        <f>VLOOKUP($D30,'Hill of Fare'!$D$2:$H$72,5,0)</f>
        <v>#N/A</v>
      </c>
      <c r="M30">
        <f>VLOOKUP($D30,'Mither Tap'!$D$2:$H$54,5,0)</f>
        <v>1.341</v>
      </c>
      <c r="N30">
        <f>VLOOKUP($D30,'Cheyne Hill'!$D$2:$H$80,5,0)</f>
        <v>1.2529999999999999</v>
      </c>
      <c r="O30">
        <f t="shared" si="0"/>
        <v>2</v>
      </c>
      <c r="P30" t="str">
        <f t="shared" si="1"/>
        <v/>
      </c>
    </row>
    <row r="31" spans="2:16" ht="15" customHeight="1" x14ac:dyDescent="0.25">
      <c r="B31" s="2"/>
      <c r="C31" s="1">
        <v>30</v>
      </c>
      <c r="D31" t="s">
        <v>118</v>
      </c>
      <c r="E31" s="1" t="s">
        <v>11</v>
      </c>
      <c r="F31" s="1" t="s">
        <v>67</v>
      </c>
      <c r="G31" s="3">
        <v>2.9224537037037038E-2</v>
      </c>
      <c r="H31" s="4">
        <v>1.343</v>
      </c>
      <c r="K31" t="e">
        <f>VLOOKUP($D31,Pressendye!$D$2:$H$57,5,0)</f>
        <v>#N/A</v>
      </c>
      <c r="L31">
        <f>VLOOKUP($D31,'Hill of Fare'!$D$2:$H$72,5,0)</f>
        <v>1.333</v>
      </c>
      <c r="M31">
        <f>VLOOKUP($D31,'Mither Tap'!$D$2:$H$54,5,0)</f>
        <v>1.343</v>
      </c>
      <c r="N31" t="e">
        <f>VLOOKUP($D31,'Cheyne Hill'!$D$2:$H$80,5,0)</f>
        <v>#N/A</v>
      </c>
      <c r="O31">
        <f t="shared" si="0"/>
        <v>2</v>
      </c>
      <c r="P31" t="str">
        <f t="shared" si="1"/>
        <v/>
      </c>
    </row>
    <row r="32" spans="2:16" ht="15" customHeight="1" x14ac:dyDescent="0.25">
      <c r="B32" s="2"/>
      <c r="C32" s="1">
        <v>31</v>
      </c>
      <c r="D32" t="s">
        <v>117</v>
      </c>
      <c r="E32" s="1" t="s">
        <v>11</v>
      </c>
      <c r="F32" s="1" t="s">
        <v>16</v>
      </c>
      <c r="G32" s="3">
        <v>2.9930555555555557E-2</v>
      </c>
      <c r="H32" s="4">
        <v>1.3759999999999999</v>
      </c>
      <c r="K32" t="e">
        <f>VLOOKUP($D32,Pressendye!$D$2:$H$57,5,0)</f>
        <v>#N/A</v>
      </c>
      <c r="L32">
        <f>VLOOKUP($D32,'Hill of Fare'!$D$2:$H$72,5,0)</f>
        <v>1.325</v>
      </c>
      <c r="M32">
        <f>VLOOKUP($D32,'Mither Tap'!$D$2:$H$54,5,0)</f>
        <v>1.3759999999999999</v>
      </c>
      <c r="N32" t="e">
        <f>VLOOKUP($D32,'Cheyne Hill'!$D$2:$H$80,5,0)</f>
        <v>#N/A</v>
      </c>
      <c r="O32">
        <f t="shared" si="0"/>
        <v>2</v>
      </c>
      <c r="P32" t="str">
        <f t="shared" si="1"/>
        <v/>
      </c>
    </row>
    <row r="33" spans="2:16" ht="15" customHeight="1" x14ac:dyDescent="0.25">
      <c r="B33" s="2"/>
      <c r="C33" s="1">
        <v>32</v>
      </c>
      <c r="D33" t="s">
        <v>163</v>
      </c>
      <c r="E33" s="1" t="s">
        <v>36</v>
      </c>
      <c r="F33" s="1" t="s">
        <v>16</v>
      </c>
      <c r="G33" s="3">
        <v>3.0092592592592591E-2</v>
      </c>
      <c r="H33" s="4">
        <v>1.383</v>
      </c>
      <c r="K33" t="e">
        <f>VLOOKUP($D33,Pressendye!$D$2:$H$57,5,0)</f>
        <v>#N/A</v>
      </c>
      <c r="L33" t="e">
        <f>VLOOKUP($D33,'Hill of Fare'!$D$2:$H$72,5,0)</f>
        <v>#N/A</v>
      </c>
      <c r="M33">
        <f>VLOOKUP($D33,'Mither Tap'!$D$2:$H$54,5,0)</f>
        <v>1.383</v>
      </c>
      <c r="N33" t="e">
        <f>VLOOKUP($D33,'Cheyne Hill'!$D$2:$H$80,5,0)</f>
        <v>#N/A</v>
      </c>
      <c r="O33">
        <f t="shared" si="0"/>
        <v>1</v>
      </c>
      <c r="P33" t="str">
        <f t="shared" si="1"/>
        <v/>
      </c>
    </row>
    <row r="34" spans="2:16" ht="15" customHeight="1" x14ac:dyDescent="0.25">
      <c r="B34" s="2"/>
      <c r="C34" s="1">
        <v>33</v>
      </c>
      <c r="D34" t="s">
        <v>53</v>
      </c>
      <c r="E34" s="1" t="s">
        <v>13</v>
      </c>
      <c r="F34" s="1" t="s">
        <v>16</v>
      </c>
      <c r="G34" s="3">
        <v>3.0335648148148143E-2</v>
      </c>
      <c r="H34" s="4">
        <v>1.3939999999999999</v>
      </c>
      <c r="K34">
        <f>VLOOKUP($D34,Pressendye!$D$2:$H$57,5,0)</f>
        <v>1.3149999999999999</v>
      </c>
      <c r="L34" t="e">
        <f>VLOOKUP($D34,'Hill of Fare'!$D$2:$H$72,5,0)</f>
        <v>#N/A</v>
      </c>
      <c r="M34">
        <f>VLOOKUP($D34,'Mither Tap'!$D$2:$H$54,5,0)</f>
        <v>1.3939999999999999</v>
      </c>
      <c r="N34" t="e">
        <f>VLOOKUP($D34,'Cheyne Hill'!$D$2:$H$80,5,0)</f>
        <v>#N/A</v>
      </c>
      <c r="O34">
        <f t="shared" si="0"/>
        <v>2</v>
      </c>
      <c r="P34" t="str">
        <f t="shared" si="1"/>
        <v/>
      </c>
    </row>
    <row r="35" spans="2:16" ht="15" customHeight="1" x14ac:dyDescent="0.25">
      <c r="B35" s="2"/>
      <c r="C35" s="1">
        <v>34</v>
      </c>
      <c r="D35" t="s">
        <v>164</v>
      </c>
      <c r="E35" s="1" t="s">
        <v>13</v>
      </c>
      <c r="F35" s="1" t="s">
        <v>16</v>
      </c>
      <c r="G35" s="3">
        <v>3.0937499999999996E-2</v>
      </c>
      <c r="H35" s="4">
        <v>1.4219999999999999</v>
      </c>
      <c r="K35" t="e">
        <f>VLOOKUP($D35,Pressendye!$D$2:$H$57,5,0)</f>
        <v>#N/A</v>
      </c>
      <c r="L35" t="e">
        <f>VLOOKUP($D35,'Hill of Fare'!$D$2:$H$72,5,0)</f>
        <v>#N/A</v>
      </c>
      <c r="M35">
        <f>VLOOKUP($D35,'Mither Tap'!$D$2:$H$54,5,0)</f>
        <v>1.4219999999999999</v>
      </c>
      <c r="N35">
        <f>VLOOKUP($D35,'Cheyne Hill'!$D$2:$H$80,5,0)</f>
        <v>1.363</v>
      </c>
      <c r="O35">
        <f t="shared" si="0"/>
        <v>2</v>
      </c>
      <c r="P35" t="str">
        <f t="shared" si="1"/>
        <v/>
      </c>
    </row>
    <row r="36" spans="2:16" ht="15" customHeight="1" x14ac:dyDescent="0.25">
      <c r="B36" s="2"/>
      <c r="C36" s="1">
        <v>35</v>
      </c>
      <c r="D36" t="s">
        <v>165</v>
      </c>
      <c r="E36" s="1" t="s">
        <v>166</v>
      </c>
      <c r="F36" s="1" t="s">
        <v>8</v>
      </c>
      <c r="G36" s="3">
        <v>3.1041666666666665E-2</v>
      </c>
      <c r="H36" s="4">
        <v>1.427</v>
      </c>
      <c r="K36" t="e">
        <f>VLOOKUP($D36,Pressendye!$D$2:$H$57,5,0)</f>
        <v>#N/A</v>
      </c>
      <c r="L36" t="e">
        <f>VLOOKUP($D36,'Hill of Fare'!$D$2:$H$72,5,0)</f>
        <v>#N/A</v>
      </c>
      <c r="M36">
        <f>VLOOKUP($D36,'Mither Tap'!$D$2:$H$54,5,0)</f>
        <v>1.427</v>
      </c>
      <c r="N36" t="e">
        <f>VLOOKUP($D36,'Cheyne Hill'!$D$2:$H$80,5,0)</f>
        <v>#N/A</v>
      </c>
      <c r="O36">
        <f t="shared" si="0"/>
        <v>1</v>
      </c>
      <c r="P36" t="str">
        <f t="shared" si="1"/>
        <v/>
      </c>
    </row>
    <row r="37" spans="2:16" ht="15" customHeight="1" x14ac:dyDescent="0.25">
      <c r="B37" s="2"/>
      <c r="C37" s="1">
        <v>36</v>
      </c>
      <c r="D37" t="s">
        <v>167</v>
      </c>
      <c r="E37" s="1" t="s">
        <v>168</v>
      </c>
      <c r="F37" s="1" t="s">
        <v>24</v>
      </c>
      <c r="G37" s="3">
        <v>3.1064814814814812E-2</v>
      </c>
      <c r="H37" s="4">
        <v>1.4279999999999999</v>
      </c>
      <c r="K37" t="e">
        <f>VLOOKUP($D37,Pressendye!$D$2:$H$57,5,0)</f>
        <v>#N/A</v>
      </c>
      <c r="L37" t="e">
        <f>VLOOKUP($D37,'Hill of Fare'!$D$2:$H$72,5,0)</f>
        <v>#N/A</v>
      </c>
      <c r="M37">
        <f>VLOOKUP($D37,'Mither Tap'!$D$2:$H$54,5,0)</f>
        <v>1.4279999999999999</v>
      </c>
      <c r="N37" t="e">
        <f>VLOOKUP($D37,'Cheyne Hill'!$D$2:$H$80,5,0)</f>
        <v>#N/A</v>
      </c>
      <c r="O37">
        <f t="shared" si="0"/>
        <v>1</v>
      </c>
      <c r="P37" t="str">
        <f t="shared" si="1"/>
        <v/>
      </c>
    </row>
    <row r="38" spans="2:16" ht="15" customHeight="1" x14ac:dyDescent="0.25">
      <c r="B38" s="2"/>
      <c r="C38" s="1">
        <v>37</v>
      </c>
      <c r="D38" t="s">
        <v>119</v>
      </c>
      <c r="E38" s="1" t="s">
        <v>7</v>
      </c>
      <c r="F38" s="1" t="s">
        <v>28</v>
      </c>
      <c r="G38" s="3">
        <v>3.1539351851851853E-2</v>
      </c>
      <c r="H38" s="4">
        <v>1.4490000000000001</v>
      </c>
      <c r="K38" t="e">
        <f>VLOOKUP($D38,Pressendye!$D$2:$H$57,5,0)</f>
        <v>#N/A</v>
      </c>
      <c r="L38">
        <f>VLOOKUP($D38,'Hill of Fare'!$D$2:$H$72,5,0)</f>
        <v>1.381</v>
      </c>
      <c r="M38">
        <f>VLOOKUP($D38,'Mither Tap'!$D$2:$H$54,5,0)</f>
        <v>1.4490000000000001</v>
      </c>
      <c r="N38">
        <f>VLOOKUP($D38,'Cheyne Hill'!$D$2:$H$80,5,0)</f>
        <v>1.4610000000000001</v>
      </c>
      <c r="O38">
        <f t="shared" si="0"/>
        <v>3</v>
      </c>
      <c r="P38">
        <f t="shared" si="1"/>
        <v>1</v>
      </c>
    </row>
    <row r="39" spans="2:16" ht="15" customHeight="1" x14ac:dyDescent="0.25">
      <c r="B39" s="2"/>
      <c r="C39" s="1">
        <v>38</v>
      </c>
      <c r="D39" t="s">
        <v>59</v>
      </c>
      <c r="E39" s="1" t="s">
        <v>18</v>
      </c>
      <c r="F39" s="1" t="s">
        <v>28</v>
      </c>
      <c r="G39" s="3">
        <v>3.1736111111111111E-2</v>
      </c>
      <c r="H39" s="4">
        <v>1.4590000000000001</v>
      </c>
      <c r="K39">
        <f>VLOOKUP($D39,Pressendye!$D$2:$H$57,5,0)</f>
        <v>1.377</v>
      </c>
      <c r="L39">
        <f>VLOOKUP($D39,'Hill of Fare'!$D$2:$H$72,5,0)</f>
        <v>1.411</v>
      </c>
      <c r="M39">
        <f>VLOOKUP($D39,'Mither Tap'!$D$2:$H$54,5,0)</f>
        <v>1.4590000000000001</v>
      </c>
      <c r="N39">
        <f>VLOOKUP($D39,'Cheyne Hill'!$D$2:$H$80,5,0)</f>
        <v>1.417</v>
      </c>
      <c r="O39">
        <f t="shared" si="0"/>
        <v>4</v>
      </c>
      <c r="P39">
        <f t="shared" si="1"/>
        <v>1</v>
      </c>
    </row>
    <row r="40" spans="2:16" ht="15" customHeight="1" x14ac:dyDescent="0.25">
      <c r="B40" s="2"/>
      <c r="C40" s="1">
        <v>39</v>
      </c>
      <c r="D40" t="s">
        <v>70</v>
      </c>
      <c r="E40" s="1" t="s">
        <v>11</v>
      </c>
      <c r="F40" s="1" t="s">
        <v>26</v>
      </c>
      <c r="G40" s="3">
        <v>3.2002314814814817E-2</v>
      </c>
      <c r="H40" s="4">
        <v>1.4710000000000001</v>
      </c>
      <c r="K40">
        <f>VLOOKUP($D40,Pressendye!$D$2:$H$57,5,0)</f>
        <v>1.4550000000000001</v>
      </c>
      <c r="L40">
        <f>VLOOKUP($D40,'Hill of Fare'!$D$2:$H$72,5,0)</f>
        <v>1.4550000000000001</v>
      </c>
      <c r="M40">
        <f>VLOOKUP($D40,'Mither Tap'!$D$2:$H$54,5,0)</f>
        <v>1.4710000000000001</v>
      </c>
      <c r="N40">
        <f>VLOOKUP($D40,'Cheyne Hill'!$D$2:$H$80,5,0)</f>
        <v>1.4650000000000001</v>
      </c>
      <c r="O40">
        <f t="shared" si="0"/>
        <v>4</v>
      </c>
      <c r="P40">
        <f t="shared" si="1"/>
        <v>1</v>
      </c>
    </row>
    <row r="41" spans="2:16" ht="15" customHeight="1" x14ac:dyDescent="0.25">
      <c r="B41" s="2"/>
      <c r="C41" s="1">
        <v>40</v>
      </c>
      <c r="D41" t="s">
        <v>65</v>
      </c>
      <c r="E41" s="1" t="s">
        <v>66</v>
      </c>
      <c r="F41" s="1" t="s">
        <v>67</v>
      </c>
      <c r="G41" s="3">
        <v>3.2037037037037037E-2</v>
      </c>
      <c r="H41" s="4">
        <v>1.472</v>
      </c>
      <c r="K41">
        <f>VLOOKUP($D41,Pressendye!$D$2:$H$57,5,0)</f>
        <v>1.4410000000000001</v>
      </c>
      <c r="L41">
        <f>VLOOKUP($D41,'Hill of Fare'!$D$2:$H$72,5,0)</f>
        <v>1.4470000000000001</v>
      </c>
      <c r="M41">
        <f>VLOOKUP($D41,'Mither Tap'!$D$2:$H$54,5,0)</f>
        <v>1.472</v>
      </c>
      <c r="N41">
        <f>VLOOKUP($D41,'Cheyne Hill'!$D$2:$H$80,5,0)</f>
        <v>1.3879999999999999</v>
      </c>
      <c r="O41">
        <f t="shared" si="0"/>
        <v>4</v>
      </c>
      <c r="P41">
        <f t="shared" si="1"/>
        <v>1</v>
      </c>
    </row>
    <row r="42" spans="2:16" ht="15" customHeight="1" x14ac:dyDescent="0.25">
      <c r="B42" s="2"/>
      <c r="C42" s="1">
        <v>41</v>
      </c>
      <c r="D42" t="s">
        <v>169</v>
      </c>
      <c r="E42" s="1" t="s">
        <v>11</v>
      </c>
      <c r="F42" s="1" t="s">
        <v>28</v>
      </c>
      <c r="G42" s="3">
        <v>3.2708333333333332E-2</v>
      </c>
      <c r="H42" s="4">
        <v>1.5029999999999999</v>
      </c>
      <c r="K42" t="e">
        <f>VLOOKUP($D42,Pressendye!$D$2:$H$57,5,0)</f>
        <v>#N/A</v>
      </c>
      <c r="L42" t="e">
        <f>VLOOKUP($D42,'Hill of Fare'!$D$2:$H$72,5,0)</f>
        <v>#N/A</v>
      </c>
      <c r="M42">
        <f>VLOOKUP($D42,'Mither Tap'!$D$2:$H$54,5,0)</f>
        <v>1.5029999999999999</v>
      </c>
      <c r="N42" t="e">
        <f>VLOOKUP($D42,'Cheyne Hill'!$D$2:$H$80,5,0)</f>
        <v>#N/A</v>
      </c>
      <c r="O42">
        <f t="shared" si="0"/>
        <v>1</v>
      </c>
      <c r="P42" t="str">
        <f t="shared" si="1"/>
        <v/>
      </c>
    </row>
    <row r="43" spans="2:16" ht="15" customHeight="1" x14ac:dyDescent="0.25">
      <c r="B43" s="2"/>
      <c r="C43" s="1">
        <v>42</v>
      </c>
      <c r="D43" t="s">
        <v>170</v>
      </c>
      <c r="E43" s="1" t="s">
        <v>171</v>
      </c>
      <c r="F43" s="1" t="s">
        <v>24</v>
      </c>
      <c r="G43" s="3">
        <v>3.3043981481481487E-2</v>
      </c>
      <c r="H43" s="4">
        <v>1.5189999999999999</v>
      </c>
      <c r="K43" t="e">
        <f>VLOOKUP($D43,Pressendye!$D$2:$H$57,5,0)</f>
        <v>#N/A</v>
      </c>
      <c r="L43" t="e">
        <f>VLOOKUP($D43,'Hill of Fare'!$D$2:$H$72,5,0)</f>
        <v>#N/A</v>
      </c>
      <c r="M43">
        <f>VLOOKUP($D43,'Mither Tap'!$D$2:$H$54,5,0)</f>
        <v>1.5189999999999999</v>
      </c>
      <c r="N43">
        <f>VLOOKUP($D43,'Cheyne Hill'!$D$2:$H$80,5,0)</f>
        <v>1.4379999999999999</v>
      </c>
      <c r="O43">
        <f t="shared" si="0"/>
        <v>2</v>
      </c>
      <c r="P43" t="str">
        <f t="shared" si="1"/>
        <v/>
      </c>
    </row>
    <row r="44" spans="2:16" ht="15" customHeight="1" x14ac:dyDescent="0.25">
      <c r="B44" s="2"/>
      <c r="C44" s="1">
        <v>43</v>
      </c>
      <c r="D44" t="s">
        <v>172</v>
      </c>
      <c r="E44" s="1" t="s">
        <v>55</v>
      </c>
      <c r="F44" s="1" t="s">
        <v>16</v>
      </c>
      <c r="G44" s="3">
        <v>3.349537037037037E-2</v>
      </c>
      <c r="H44" s="4">
        <v>1.5389999999999999</v>
      </c>
      <c r="K44" t="e">
        <f>VLOOKUP($D44,Pressendye!$D$2:$H$57,5,0)</f>
        <v>#N/A</v>
      </c>
      <c r="L44" t="e">
        <f>VLOOKUP($D44,'Hill of Fare'!$D$2:$H$72,5,0)</f>
        <v>#N/A</v>
      </c>
      <c r="M44">
        <f>VLOOKUP($D44,'Mither Tap'!$D$2:$H$54,5,0)</f>
        <v>1.5389999999999999</v>
      </c>
      <c r="N44" t="e">
        <f>VLOOKUP($D44,'Cheyne Hill'!$D$2:$H$80,5,0)</f>
        <v>#N/A</v>
      </c>
      <c r="O44">
        <f t="shared" si="0"/>
        <v>1</v>
      </c>
      <c r="P44" t="str">
        <f t="shared" si="1"/>
        <v/>
      </c>
    </row>
    <row r="45" spans="2:16" ht="15" customHeight="1" x14ac:dyDescent="0.25">
      <c r="B45" s="2"/>
      <c r="C45" s="1">
        <v>44</v>
      </c>
      <c r="D45" t="s">
        <v>173</v>
      </c>
      <c r="E45" s="1" t="s">
        <v>18</v>
      </c>
      <c r="F45" s="1" t="s">
        <v>28</v>
      </c>
      <c r="G45" s="3">
        <v>3.4016203703703708E-2</v>
      </c>
      <c r="H45" s="4">
        <v>1.5629999999999999</v>
      </c>
      <c r="K45" t="e">
        <f>VLOOKUP($D45,Pressendye!$D$2:$H$57,5,0)</f>
        <v>#N/A</v>
      </c>
      <c r="L45" t="e">
        <f>VLOOKUP($D45,'Hill of Fare'!$D$2:$H$72,5,0)</f>
        <v>#N/A</v>
      </c>
      <c r="M45">
        <f>VLOOKUP($D45,'Mither Tap'!$D$2:$H$54,5,0)</f>
        <v>1.5629999999999999</v>
      </c>
      <c r="N45" t="e">
        <f>VLOOKUP($D45,'Cheyne Hill'!$D$2:$H$80,5,0)</f>
        <v>#N/A</v>
      </c>
      <c r="O45">
        <f t="shared" si="0"/>
        <v>1</v>
      </c>
      <c r="P45" t="str">
        <f t="shared" si="1"/>
        <v/>
      </c>
    </row>
    <row r="46" spans="2:16" ht="15" customHeight="1" x14ac:dyDescent="0.25">
      <c r="B46" s="2"/>
      <c r="C46" s="1">
        <v>45</v>
      </c>
      <c r="D46" t="s">
        <v>174</v>
      </c>
      <c r="E46" s="1" t="s">
        <v>11</v>
      </c>
      <c r="F46" s="1" t="s">
        <v>26</v>
      </c>
      <c r="G46" s="3">
        <v>3.4583333333333334E-2</v>
      </c>
      <c r="H46" s="4">
        <v>1.589</v>
      </c>
      <c r="K46" t="e">
        <f>VLOOKUP($D46,Pressendye!$D$2:$H$57,5,0)</f>
        <v>#N/A</v>
      </c>
      <c r="L46" t="e">
        <f>VLOOKUP($D46,'Hill of Fare'!$D$2:$H$72,5,0)</f>
        <v>#N/A</v>
      </c>
      <c r="M46">
        <f>VLOOKUP($D46,'Mither Tap'!$D$2:$H$54,5,0)</f>
        <v>1.589</v>
      </c>
      <c r="N46" t="e">
        <f>VLOOKUP($D46,'Cheyne Hill'!$D$2:$H$80,5,0)</f>
        <v>#N/A</v>
      </c>
      <c r="O46">
        <f t="shared" si="0"/>
        <v>1</v>
      </c>
      <c r="P46" t="str">
        <f t="shared" si="1"/>
        <v/>
      </c>
    </row>
    <row r="47" spans="2:16" ht="15" customHeight="1" x14ac:dyDescent="0.25">
      <c r="B47" s="2"/>
      <c r="C47" s="1">
        <v>46</v>
      </c>
      <c r="D47" t="s">
        <v>74</v>
      </c>
      <c r="E47" s="1" t="s">
        <v>36</v>
      </c>
      <c r="F47" s="1" t="s">
        <v>26</v>
      </c>
      <c r="G47" s="3">
        <v>3.5451388888888886E-2</v>
      </c>
      <c r="H47" s="4">
        <v>1.629</v>
      </c>
      <c r="K47">
        <f>VLOOKUP($D47,Pressendye!$D$2:$H$57,5,0)</f>
        <v>1.506</v>
      </c>
      <c r="L47" t="e">
        <f>VLOOKUP($D47,'Hill of Fare'!$D$2:$H$72,5,0)</f>
        <v>#N/A</v>
      </c>
      <c r="M47">
        <f>VLOOKUP($D47,'Mither Tap'!$D$2:$H$54,5,0)</f>
        <v>1.629</v>
      </c>
      <c r="N47" t="e">
        <f>VLOOKUP($D47,'Cheyne Hill'!$D$2:$H$80,5,0)</f>
        <v>#N/A</v>
      </c>
      <c r="O47">
        <f t="shared" si="0"/>
        <v>2</v>
      </c>
      <c r="P47" t="str">
        <f t="shared" si="1"/>
        <v/>
      </c>
    </row>
    <row r="48" spans="2:16" ht="15" customHeight="1" x14ac:dyDescent="0.25">
      <c r="B48" s="2"/>
      <c r="C48" s="1">
        <v>47</v>
      </c>
      <c r="D48" t="s">
        <v>128</v>
      </c>
      <c r="E48" s="1" t="s">
        <v>55</v>
      </c>
      <c r="F48" s="1" t="s">
        <v>67</v>
      </c>
      <c r="G48" s="3">
        <v>3.5914351851851857E-2</v>
      </c>
      <c r="H48" s="4">
        <v>1.651</v>
      </c>
      <c r="K48" t="e">
        <f>VLOOKUP($D48,Pressendye!$D$2:$H$57,5,0)</f>
        <v>#N/A</v>
      </c>
      <c r="L48">
        <f>VLOOKUP($D48,'Hill of Fare'!$D$2:$H$72,5,0)</f>
        <v>1.534</v>
      </c>
      <c r="M48">
        <f>VLOOKUP($D48,'Mither Tap'!$D$2:$H$54,5,0)</f>
        <v>1.651</v>
      </c>
      <c r="N48" t="e">
        <f>VLOOKUP($D48,'Cheyne Hill'!$D$2:$H$80,5,0)</f>
        <v>#N/A</v>
      </c>
      <c r="O48">
        <f t="shared" si="0"/>
        <v>2</v>
      </c>
      <c r="P48" t="str">
        <f t="shared" si="1"/>
        <v/>
      </c>
    </row>
    <row r="49" spans="2:16" ht="15" customHeight="1" x14ac:dyDescent="0.25">
      <c r="B49" s="2"/>
      <c r="C49" s="1">
        <v>48</v>
      </c>
      <c r="D49" t="s">
        <v>136</v>
      </c>
      <c r="E49" s="1" t="s">
        <v>7</v>
      </c>
      <c r="F49" s="1" t="s">
        <v>24</v>
      </c>
      <c r="G49" s="3">
        <v>3.6724537037037035E-2</v>
      </c>
      <c r="H49" s="4">
        <v>1.6879999999999999</v>
      </c>
      <c r="K49" t="e">
        <f>VLOOKUP($D49,Pressendye!$D$2:$H$57,5,0)</f>
        <v>#N/A</v>
      </c>
      <c r="L49">
        <f>VLOOKUP($D49,'Hill of Fare'!$D$2:$H$72,5,0)</f>
        <v>1.631</v>
      </c>
      <c r="M49">
        <f>VLOOKUP($D49,'Mither Tap'!$D$2:$H$54,5,0)</f>
        <v>1.6879999999999999</v>
      </c>
      <c r="N49">
        <f>VLOOKUP($D49,'Cheyne Hill'!$D$2:$H$80,5,0)</f>
        <v>1.6439999999999999</v>
      </c>
      <c r="O49">
        <f t="shared" si="0"/>
        <v>3</v>
      </c>
      <c r="P49">
        <f t="shared" si="1"/>
        <v>1</v>
      </c>
    </row>
    <row r="50" spans="2:16" ht="15" customHeight="1" x14ac:dyDescent="0.25">
      <c r="B50" s="2"/>
      <c r="C50" s="1">
        <v>49</v>
      </c>
      <c r="D50" t="s">
        <v>175</v>
      </c>
      <c r="E50" s="1" t="s">
        <v>13</v>
      </c>
      <c r="F50" s="1" t="s">
        <v>16</v>
      </c>
      <c r="G50" s="3">
        <v>3.7465277777777778E-2</v>
      </c>
      <c r="H50" s="4">
        <v>1.722</v>
      </c>
      <c r="K50" t="e">
        <f>VLOOKUP($D50,Pressendye!$D$2:$H$57,5,0)</f>
        <v>#N/A</v>
      </c>
      <c r="L50" t="e">
        <f>VLOOKUP($D50,'Hill of Fare'!$D$2:$H$72,5,0)</f>
        <v>#N/A</v>
      </c>
      <c r="M50">
        <f>VLOOKUP($D50,'Mither Tap'!$D$2:$H$54,5,0)</f>
        <v>1.722</v>
      </c>
      <c r="N50">
        <f>VLOOKUP($D50,'Cheyne Hill'!$D$2:$H$80,5,0)</f>
        <v>1.494</v>
      </c>
      <c r="O50">
        <f t="shared" si="0"/>
        <v>2</v>
      </c>
      <c r="P50" t="str">
        <f t="shared" si="1"/>
        <v/>
      </c>
    </row>
    <row r="51" spans="2:16" ht="15" customHeight="1" x14ac:dyDescent="0.25">
      <c r="B51" s="2"/>
      <c r="C51" s="1">
        <v>50</v>
      </c>
      <c r="D51" t="s">
        <v>176</v>
      </c>
      <c r="E51" s="1" t="s">
        <v>13</v>
      </c>
      <c r="F51" s="1" t="s">
        <v>8</v>
      </c>
      <c r="G51" s="3">
        <v>3.8101851851851852E-2</v>
      </c>
      <c r="H51" s="4">
        <v>1.7509999999999999</v>
      </c>
      <c r="K51" t="e">
        <f>VLOOKUP($D51,Pressendye!$D$2:$H$57,5,0)</f>
        <v>#N/A</v>
      </c>
      <c r="L51" t="e">
        <f>VLOOKUP($D51,'Hill of Fare'!$D$2:$H$72,5,0)</f>
        <v>#N/A</v>
      </c>
      <c r="M51">
        <f>VLOOKUP($D51,'Mither Tap'!$D$2:$H$54,5,0)</f>
        <v>1.7509999999999999</v>
      </c>
      <c r="N51" t="e">
        <f>VLOOKUP($D51,'Cheyne Hill'!$D$2:$H$80,5,0)</f>
        <v>#N/A</v>
      </c>
      <c r="O51">
        <f t="shared" si="0"/>
        <v>1</v>
      </c>
      <c r="P51" t="str">
        <f t="shared" si="1"/>
        <v/>
      </c>
    </row>
    <row r="52" spans="2:16" ht="15" customHeight="1" x14ac:dyDescent="0.25">
      <c r="B52" s="2"/>
      <c r="C52" s="1">
        <v>51</v>
      </c>
      <c r="D52" t="s">
        <v>177</v>
      </c>
      <c r="E52" s="1" t="s">
        <v>13</v>
      </c>
      <c r="F52" s="1" t="s">
        <v>8</v>
      </c>
      <c r="G52" s="3">
        <v>3.8275462962962963E-2</v>
      </c>
      <c r="H52" s="4">
        <v>1.7589999999999999</v>
      </c>
      <c r="K52" t="e">
        <f>VLOOKUP($D52,Pressendye!$D$2:$H$57,5,0)</f>
        <v>#N/A</v>
      </c>
      <c r="L52" t="e">
        <f>VLOOKUP($D52,'Hill of Fare'!$D$2:$H$72,5,0)</f>
        <v>#N/A</v>
      </c>
      <c r="M52">
        <f>VLOOKUP($D52,'Mither Tap'!$D$2:$H$54,5,0)</f>
        <v>1.7589999999999999</v>
      </c>
      <c r="N52" t="e">
        <f>VLOOKUP($D52,'Cheyne Hill'!$D$2:$H$80,5,0)</f>
        <v>#N/A</v>
      </c>
      <c r="O52">
        <f t="shared" si="0"/>
        <v>1</v>
      </c>
      <c r="P52" t="str">
        <f t="shared" si="1"/>
        <v/>
      </c>
    </row>
    <row r="53" spans="2:16" ht="15" customHeight="1" x14ac:dyDescent="0.25">
      <c r="B53" s="2"/>
      <c r="C53" s="1">
        <v>52</v>
      </c>
      <c r="D53" t="s">
        <v>178</v>
      </c>
      <c r="E53" s="1" t="s">
        <v>18</v>
      </c>
      <c r="F53" s="1" t="s">
        <v>24</v>
      </c>
      <c r="G53" s="3">
        <v>3.9502314814814816E-2</v>
      </c>
      <c r="H53" s="4">
        <v>1.8149999999999999</v>
      </c>
      <c r="K53" t="e">
        <f>VLOOKUP($D53,Pressendye!$D$2:$H$57,5,0)</f>
        <v>#N/A</v>
      </c>
      <c r="L53" t="e">
        <f>VLOOKUP($D53,'Hill of Fare'!$D$2:$H$72,5,0)</f>
        <v>#N/A</v>
      </c>
      <c r="M53">
        <f>VLOOKUP($D53,'Mither Tap'!$D$2:$H$54,5,0)</f>
        <v>1.8149999999999999</v>
      </c>
      <c r="N53" t="e">
        <f>VLOOKUP($D53,'Cheyne Hill'!$D$2:$H$80,5,0)</f>
        <v>#N/A</v>
      </c>
      <c r="O53">
        <f t="shared" si="0"/>
        <v>1</v>
      </c>
      <c r="P53" t="str">
        <f t="shared" si="1"/>
        <v/>
      </c>
    </row>
    <row r="54" spans="2:16" ht="15" customHeight="1" x14ac:dyDescent="0.25">
      <c r="B54" s="2"/>
      <c r="C54" s="1">
        <v>53</v>
      </c>
      <c r="D54" t="s">
        <v>141</v>
      </c>
      <c r="E54" s="1" t="s">
        <v>18</v>
      </c>
      <c r="F54" s="1" t="s">
        <v>142</v>
      </c>
      <c r="G54" s="3">
        <v>3.9745370370370368E-2</v>
      </c>
      <c r="H54" s="4">
        <v>1.827</v>
      </c>
      <c r="K54" t="e">
        <f>VLOOKUP($D54,Pressendye!$D$2:$H$57,5,0)</f>
        <v>#N/A</v>
      </c>
      <c r="L54">
        <f>VLOOKUP($D54,'Hill of Fare'!$D$2:$H$72,5,0)</f>
        <v>1.9419999999999999</v>
      </c>
      <c r="M54">
        <f>VLOOKUP($D54,'Mither Tap'!$D$2:$H$54,5,0)</f>
        <v>1.827</v>
      </c>
      <c r="N54">
        <f>VLOOKUP($D54,'Cheyne Hill'!$D$2:$H$80,5,0)</f>
        <v>1.786</v>
      </c>
      <c r="O54">
        <f t="shared" si="0"/>
        <v>3</v>
      </c>
      <c r="P54">
        <f t="shared" si="1"/>
        <v>1</v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3074" r:id="rId3" name="Control 2">
          <controlPr defaultSize="0" autoPict="0" r:id="rId4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1</xdr:col>
                <xdr:colOff>152400</xdr:colOff>
                <xdr:row>5</xdr:row>
                <xdr:rowOff>104775</xdr:rowOff>
              </to>
            </anchor>
          </controlPr>
        </control>
      </mc:Choice>
      <mc:Fallback>
        <control shapeId="3074" r:id="rId3" name="Control 2"/>
      </mc:Fallback>
    </mc:AlternateContent>
    <mc:AlternateContent xmlns:mc="http://schemas.openxmlformats.org/markup-compatibility/2006">
      <mc:Choice Requires="x14">
        <control shapeId="3075" r:id="rId5" name="Control 3">
          <controlPr defaultSize="0" autoPict="0" r:id="rId4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1</xdr:col>
                <xdr:colOff>152400</xdr:colOff>
                <xdr:row>9</xdr:row>
                <xdr:rowOff>104775</xdr:rowOff>
              </to>
            </anchor>
          </controlPr>
        </control>
      </mc:Choice>
      <mc:Fallback>
        <control shapeId="3075" r:id="rId5" name="Control 3"/>
      </mc:Fallback>
    </mc:AlternateContent>
    <mc:AlternateContent xmlns:mc="http://schemas.openxmlformats.org/markup-compatibility/2006">
      <mc:Choice Requires="x14">
        <control shapeId="3076" r:id="rId6" name="Control 4">
          <controlPr defaultSize="0" autoPict="0" r:id="rId4">
            <anchor moveWithCells="1">
              <from>
                <xdr:col>1</xdr:col>
                <xdr:colOff>0</xdr:colOff>
                <xdr:row>12</xdr:row>
                <xdr:rowOff>0</xdr:rowOff>
              </from>
              <to>
                <xdr:col>1</xdr:col>
                <xdr:colOff>152400</xdr:colOff>
                <xdr:row>12</xdr:row>
                <xdr:rowOff>104775</xdr:rowOff>
              </to>
            </anchor>
          </controlPr>
        </control>
      </mc:Choice>
      <mc:Fallback>
        <control shapeId="3076" r:id="rId6" name="Control 4"/>
      </mc:Fallback>
    </mc:AlternateContent>
    <mc:AlternateContent xmlns:mc="http://schemas.openxmlformats.org/markup-compatibility/2006">
      <mc:Choice Requires="x14">
        <control shapeId="3077" r:id="rId7" name="Control 5">
          <controlPr defaultSize="0" autoPict="0" r:id="rId4">
            <anchor moveWithCells="1">
              <from>
                <xdr:col>1</xdr:col>
                <xdr:colOff>0</xdr:colOff>
                <xdr:row>15</xdr:row>
                <xdr:rowOff>0</xdr:rowOff>
              </from>
              <to>
                <xdr:col>1</xdr:col>
                <xdr:colOff>152400</xdr:colOff>
                <xdr:row>15</xdr:row>
                <xdr:rowOff>104775</xdr:rowOff>
              </to>
            </anchor>
          </controlPr>
        </control>
      </mc:Choice>
      <mc:Fallback>
        <control shapeId="3077" r:id="rId7" name="Control 5"/>
      </mc:Fallback>
    </mc:AlternateContent>
    <mc:AlternateContent xmlns:mc="http://schemas.openxmlformats.org/markup-compatibility/2006">
      <mc:Choice Requires="x14">
        <control shapeId="3078" r:id="rId8" name="Control 6">
          <controlPr defaultSize="0" autoPict="0" r:id="rId4">
            <anchor moveWithCells="1">
              <from>
                <xdr:col>1</xdr:col>
                <xdr:colOff>0</xdr:colOff>
                <xdr:row>21</xdr:row>
                <xdr:rowOff>0</xdr:rowOff>
              </from>
              <to>
                <xdr:col>1</xdr:col>
                <xdr:colOff>152400</xdr:colOff>
                <xdr:row>21</xdr:row>
                <xdr:rowOff>104775</xdr:rowOff>
              </to>
            </anchor>
          </controlPr>
        </control>
      </mc:Choice>
      <mc:Fallback>
        <control shapeId="3078" r:id="rId8" name="Control 6"/>
      </mc:Fallback>
    </mc:AlternateContent>
    <mc:AlternateContent xmlns:mc="http://schemas.openxmlformats.org/markup-compatibility/2006">
      <mc:Choice Requires="x14">
        <control shapeId="3079" r:id="rId9" name="Control 7">
          <controlPr defaultSize="0" autoPict="0" r:id="rId4">
            <anchor moveWithCells="1">
              <from>
                <xdr:col>1</xdr:col>
                <xdr:colOff>0</xdr:colOff>
                <xdr:row>23</xdr:row>
                <xdr:rowOff>0</xdr:rowOff>
              </from>
              <to>
                <xdr:col>1</xdr:col>
                <xdr:colOff>152400</xdr:colOff>
                <xdr:row>23</xdr:row>
                <xdr:rowOff>104775</xdr:rowOff>
              </to>
            </anchor>
          </controlPr>
        </control>
      </mc:Choice>
      <mc:Fallback>
        <control shapeId="3079" r:id="rId9" name="Control 7"/>
      </mc:Fallback>
    </mc:AlternateContent>
    <mc:AlternateContent xmlns:mc="http://schemas.openxmlformats.org/markup-compatibility/2006">
      <mc:Choice Requires="x14">
        <control shapeId="3080" r:id="rId10" name="Control 8">
          <controlPr defaultSize="0" autoPict="0" r:id="rId4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152400</xdr:colOff>
                <xdr:row>24</xdr:row>
                <xdr:rowOff>104775</xdr:rowOff>
              </to>
            </anchor>
          </controlPr>
        </control>
      </mc:Choice>
      <mc:Fallback>
        <control shapeId="3080" r:id="rId10" name="Control 8"/>
      </mc:Fallback>
    </mc:AlternateContent>
    <mc:AlternateContent xmlns:mc="http://schemas.openxmlformats.org/markup-compatibility/2006">
      <mc:Choice Requires="x14">
        <control shapeId="3081" r:id="rId11" name="Control 9">
          <controlPr defaultSize="0" autoPict="0" r:id="rId4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1</xdr:col>
                <xdr:colOff>152400</xdr:colOff>
                <xdr:row>39</xdr:row>
                <xdr:rowOff>104775</xdr:rowOff>
              </to>
            </anchor>
          </controlPr>
        </control>
      </mc:Choice>
      <mc:Fallback>
        <control shapeId="3081" r:id="rId11" name="Control 9"/>
      </mc:Fallback>
    </mc:AlternateContent>
    <mc:AlternateContent xmlns:mc="http://schemas.openxmlformats.org/markup-compatibility/2006">
      <mc:Choice Requires="x14">
        <control shapeId="3082" r:id="rId12" name="Control 10">
          <controlPr defaultSize="0" autoPict="0" r:id="rId4">
            <anchor moveWithCells="1">
              <from>
                <xdr:col>1</xdr:col>
                <xdr:colOff>0</xdr:colOff>
                <xdr:row>40</xdr:row>
                <xdr:rowOff>0</xdr:rowOff>
              </from>
              <to>
                <xdr:col>1</xdr:col>
                <xdr:colOff>152400</xdr:colOff>
                <xdr:row>40</xdr:row>
                <xdr:rowOff>104775</xdr:rowOff>
              </to>
            </anchor>
          </controlPr>
        </control>
      </mc:Choice>
      <mc:Fallback>
        <control shapeId="3082" r:id="rId12" name="Control 1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B1:P80"/>
  <sheetViews>
    <sheetView workbookViewId="0">
      <selection activeCell="P2" sqref="P2"/>
    </sheetView>
  </sheetViews>
  <sheetFormatPr defaultRowHeight="15" x14ac:dyDescent="0.25"/>
  <cols>
    <col min="4" max="4" width="20.85546875" customWidth="1"/>
    <col min="5" max="5" width="22.140625" customWidth="1"/>
    <col min="6" max="6" width="12.7109375" customWidth="1"/>
    <col min="7" max="7" width="14" customWidth="1"/>
  </cols>
  <sheetData>
    <row r="1" spans="2:16" x14ac:dyDescent="0.25">
      <c r="B1" s="1"/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K1" t="s">
        <v>233</v>
      </c>
      <c r="L1" t="s">
        <v>234</v>
      </c>
      <c r="M1" t="s">
        <v>235</v>
      </c>
      <c r="N1" t="s">
        <v>236</v>
      </c>
      <c r="P1">
        <f>COUNT(P2:P80)</f>
        <v>13</v>
      </c>
    </row>
    <row r="2" spans="2:16" ht="15" customHeight="1" x14ac:dyDescent="0.25">
      <c r="B2" s="2"/>
      <c r="C2" s="1">
        <v>1</v>
      </c>
      <c r="D2" t="s">
        <v>6</v>
      </c>
      <c r="E2" s="1" t="s">
        <v>7</v>
      </c>
      <c r="F2" s="1" t="s">
        <v>8</v>
      </c>
      <c r="G2" s="3">
        <v>1.8449074074074073E-2</v>
      </c>
      <c r="H2" s="4">
        <v>1</v>
      </c>
      <c r="K2">
        <f>VLOOKUP($D2,Pressendye!$D$2:$H$57,5,0)</f>
        <v>1</v>
      </c>
      <c r="L2">
        <f>VLOOKUP($D2,'Hill of Fare'!$D$2:$H$72,5,0)</f>
        <v>1</v>
      </c>
      <c r="M2">
        <f>VLOOKUP($D2,'Mither Tap'!$D$2:$H$54,5,0)</f>
        <v>1</v>
      </c>
      <c r="N2">
        <f>VLOOKUP($D2,'Cheyne Hill'!$D$2:$H$80,5,0)</f>
        <v>1</v>
      </c>
      <c r="O2">
        <f>COUNT(K2:N2)</f>
        <v>4</v>
      </c>
      <c r="P2">
        <f>IF(O2&gt;2,1,"")</f>
        <v>1</v>
      </c>
    </row>
    <row r="3" spans="2:16" ht="15" customHeight="1" x14ac:dyDescent="0.25">
      <c r="B3" s="2"/>
      <c r="C3" s="1">
        <v>2</v>
      </c>
      <c r="D3" t="s">
        <v>179</v>
      </c>
      <c r="E3" s="1" t="s">
        <v>180</v>
      </c>
      <c r="F3" s="1" t="s">
        <v>8</v>
      </c>
      <c r="G3" s="3">
        <v>1.8738425925925926E-2</v>
      </c>
      <c r="H3" s="4">
        <v>1.016</v>
      </c>
      <c r="K3" t="e">
        <f>VLOOKUP($D3,Pressendye!$D$2:$H$57,5,0)</f>
        <v>#N/A</v>
      </c>
      <c r="L3" t="e">
        <f>VLOOKUP($D3,'Hill of Fare'!$D$2:$H$72,5,0)</f>
        <v>#N/A</v>
      </c>
      <c r="M3" t="e">
        <f>VLOOKUP($D3,'Mither Tap'!$D$2:$H$54,5,0)</f>
        <v>#N/A</v>
      </c>
      <c r="N3">
        <f>VLOOKUP($D3,'Cheyne Hill'!$D$2:$H$80,5,0)</f>
        <v>1.016</v>
      </c>
      <c r="O3">
        <f t="shared" ref="O3:O41" si="0">COUNT(K3:N3)</f>
        <v>1</v>
      </c>
      <c r="P3" t="str">
        <f t="shared" ref="P3:P66" si="1">IF(O3&gt;2,1,"")</f>
        <v/>
      </c>
    </row>
    <row r="4" spans="2:16" ht="15" customHeight="1" x14ac:dyDescent="0.25">
      <c r="B4" s="2"/>
      <c r="C4" s="1">
        <v>3</v>
      </c>
      <c r="D4" t="s">
        <v>181</v>
      </c>
      <c r="E4" s="1" t="s">
        <v>180</v>
      </c>
      <c r="F4" s="1" t="s">
        <v>8</v>
      </c>
      <c r="G4" s="3">
        <v>1.9224537037037037E-2</v>
      </c>
      <c r="H4" s="4">
        <v>1.042</v>
      </c>
      <c r="K4" t="e">
        <f>VLOOKUP($D4,Pressendye!$D$2:$H$57,5,0)</f>
        <v>#N/A</v>
      </c>
      <c r="L4" t="e">
        <f>VLOOKUP($D4,'Hill of Fare'!$D$2:$H$72,5,0)</f>
        <v>#N/A</v>
      </c>
      <c r="M4" t="e">
        <f>VLOOKUP($D4,'Mither Tap'!$D$2:$H$54,5,0)</f>
        <v>#N/A</v>
      </c>
      <c r="N4">
        <f>VLOOKUP($D4,'Cheyne Hill'!$D$2:$H$80,5,0)</f>
        <v>1.042</v>
      </c>
      <c r="O4">
        <f t="shared" si="0"/>
        <v>1</v>
      </c>
      <c r="P4" t="str">
        <f t="shared" si="1"/>
        <v/>
      </c>
    </row>
    <row r="5" spans="2:16" ht="15" customHeight="1" x14ac:dyDescent="0.25">
      <c r="B5" s="2"/>
      <c r="C5" s="1">
        <v>4</v>
      </c>
      <c r="D5" t="s">
        <v>9</v>
      </c>
      <c r="E5" s="1" t="s">
        <v>7</v>
      </c>
      <c r="F5" s="1" t="s">
        <v>8</v>
      </c>
      <c r="G5" s="3">
        <v>1.9444444444444445E-2</v>
      </c>
      <c r="H5" s="4">
        <v>1.054</v>
      </c>
      <c r="K5">
        <f>VLOOKUP($D5,Pressendye!$D$2:$H$57,5,0)</f>
        <v>1.056</v>
      </c>
      <c r="L5" t="e">
        <f>VLOOKUP($D5,'Hill of Fare'!$D$2:$H$72,5,0)</f>
        <v>#N/A</v>
      </c>
      <c r="M5" t="e">
        <f>VLOOKUP($D5,'Mither Tap'!$D$2:$H$54,5,0)</f>
        <v>#N/A</v>
      </c>
      <c r="N5">
        <f>VLOOKUP($D5,'Cheyne Hill'!$D$2:$H$80,5,0)</f>
        <v>1.054</v>
      </c>
      <c r="O5">
        <f t="shared" si="0"/>
        <v>2</v>
      </c>
      <c r="P5" t="str">
        <f t="shared" si="1"/>
        <v/>
      </c>
    </row>
    <row r="6" spans="2:16" ht="15" customHeight="1" x14ac:dyDescent="0.25">
      <c r="B6" s="2"/>
      <c r="C6" s="1">
        <v>5</v>
      </c>
      <c r="D6" t="s">
        <v>182</v>
      </c>
      <c r="E6" s="1" t="s">
        <v>180</v>
      </c>
      <c r="F6" s="1" t="s">
        <v>8</v>
      </c>
      <c r="G6" s="3">
        <v>1.96875E-2</v>
      </c>
      <c r="H6" s="4">
        <v>1.0669999999999999</v>
      </c>
      <c r="K6" t="e">
        <f>VLOOKUP($D6,Pressendye!$D$2:$H$57,5,0)</f>
        <v>#N/A</v>
      </c>
      <c r="L6" t="e">
        <f>VLOOKUP($D6,'Hill of Fare'!$D$2:$H$72,5,0)</f>
        <v>#N/A</v>
      </c>
      <c r="M6" t="e">
        <f>VLOOKUP($D6,'Mither Tap'!$D$2:$H$54,5,0)</f>
        <v>#N/A</v>
      </c>
      <c r="N6">
        <f>VLOOKUP($D6,'Cheyne Hill'!$D$2:$H$80,5,0)</f>
        <v>1.0669999999999999</v>
      </c>
      <c r="O6">
        <f t="shared" si="0"/>
        <v>1</v>
      </c>
      <c r="P6" t="str">
        <f t="shared" si="1"/>
        <v/>
      </c>
    </row>
    <row r="7" spans="2:16" ht="15" customHeight="1" x14ac:dyDescent="0.25">
      <c r="B7" s="2"/>
      <c r="C7" s="1">
        <v>6</v>
      </c>
      <c r="D7" t="s">
        <v>183</v>
      </c>
      <c r="E7" s="1" t="s">
        <v>13</v>
      </c>
      <c r="F7" s="1" t="s">
        <v>8</v>
      </c>
      <c r="G7" s="3">
        <v>1.9745370370370371E-2</v>
      </c>
      <c r="H7" s="4">
        <v>1.07</v>
      </c>
      <c r="K7" t="e">
        <f>VLOOKUP($D7,Pressendye!$D$2:$H$57,5,0)</f>
        <v>#N/A</v>
      </c>
      <c r="L7" t="e">
        <f>VLOOKUP($D7,'Hill of Fare'!$D$2:$H$72,5,0)</f>
        <v>#N/A</v>
      </c>
      <c r="M7" t="e">
        <f>VLOOKUP($D7,'Mither Tap'!$D$2:$H$54,5,0)</f>
        <v>#N/A</v>
      </c>
      <c r="N7">
        <f>VLOOKUP($D7,'Cheyne Hill'!$D$2:$H$80,5,0)</f>
        <v>1.07</v>
      </c>
      <c r="O7">
        <f t="shared" si="0"/>
        <v>1</v>
      </c>
      <c r="P7" t="str">
        <f t="shared" si="1"/>
        <v/>
      </c>
    </row>
    <row r="8" spans="2:16" ht="15" customHeight="1" x14ac:dyDescent="0.25">
      <c r="B8" s="2"/>
      <c r="C8" s="1">
        <v>7</v>
      </c>
      <c r="D8" t="s">
        <v>86</v>
      </c>
      <c r="E8" s="1" t="s">
        <v>7</v>
      </c>
      <c r="F8" s="1" t="s">
        <v>8</v>
      </c>
      <c r="G8" s="3">
        <v>1.9861111111111111E-2</v>
      </c>
      <c r="H8" s="4">
        <v>1.077</v>
      </c>
      <c r="K8" t="e">
        <f>VLOOKUP($D8,Pressendye!$D$2:$H$57,5,0)</f>
        <v>#N/A</v>
      </c>
      <c r="L8">
        <f>VLOOKUP($D8,'Hill of Fare'!$D$2:$H$72,5,0)</f>
        <v>1.0660000000000001</v>
      </c>
      <c r="M8" t="e">
        <f>VLOOKUP($D8,'Mither Tap'!$D$2:$H$54,5,0)</f>
        <v>#N/A</v>
      </c>
      <c r="N8">
        <f>VLOOKUP($D8,'Cheyne Hill'!$D$2:$H$80,5,0)</f>
        <v>1.077</v>
      </c>
      <c r="O8">
        <f t="shared" si="0"/>
        <v>2</v>
      </c>
      <c r="P8" t="str">
        <f t="shared" si="1"/>
        <v/>
      </c>
    </row>
    <row r="9" spans="2:16" ht="15" customHeight="1" x14ac:dyDescent="0.25">
      <c r="B9" s="2"/>
      <c r="C9" s="1">
        <v>8</v>
      </c>
      <c r="D9" t="s">
        <v>92</v>
      </c>
      <c r="E9" s="1" t="s">
        <v>7</v>
      </c>
      <c r="F9" s="1" t="s">
        <v>8</v>
      </c>
      <c r="G9" s="3">
        <v>2.0532407407407405E-2</v>
      </c>
      <c r="H9" s="4">
        <v>1.113</v>
      </c>
      <c r="K9" t="e">
        <f>VLOOKUP($D9,Pressendye!$D$2:$H$57,5,0)</f>
        <v>#N/A</v>
      </c>
      <c r="L9">
        <f>VLOOKUP($D9,'Hill of Fare'!$D$2:$H$72,5,0)</f>
        <v>1.1140000000000001</v>
      </c>
      <c r="M9" t="e">
        <f>VLOOKUP($D9,'Mither Tap'!$D$2:$H$54,5,0)</f>
        <v>#N/A</v>
      </c>
      <c r="N9">
        <f>VLOOKUP($D9,'Cheyne Hill'!$D$2:$H$80,5,0)</f>
        <v>1.113</v>
      </c>
      <c r="O9">
        <f t="shared" si="0"/>
        <v>2</v>
      </c>
      <c r="P9" t="str">
        <f t="shared" si="1"/>
        <v/>
      </c>
    </row>
    <row r="10" spans="2:16" ht="15" customHeight="1" x14ac:dyDescent="0.25">
      <c r="B10" s="2"/>
      <c r="C10" s="1">
        <v>9</v>
      </c>
      <c r="D10" t="s">
        <v>184</v>
      </c>
      <c r="E10" s="1" t="s">
        <v>171</v>
      </c>
      <c r="F10" s="1" t="s">
        <v>8</v>
      </c>
      <c r="G10" s="3">
        <v>2.074074074074074E-2</v>
      </c>
      <c r="H10" s="4">
        <v>1.1240000000000001</v>
      </c>
      <c r="K10" t="e">
        <f>VLOOKUP($D10,Pressendye!$D$2:$H$57,5,0)</f>
        <v>#N/A</v>
      </c>
      <c r="L10" t="e">
        <f>VLOOKUP($D10,'Hill of Fare'!$D$2:$H$72,5,0)</f>
        <v>#N/A</v>
      </c>
      <c r="M10" t="e">
        <f>VLOOKUP($D10,'Mither Tap'!$D$2:$H$54,5,0)</f>
        <v>#N/A</v>
      </c>
      <c r="N10">
        <f>VLOOKUP($D10,'Cheyne Hill'!$D$2:$H$80,5,0)</f>
        <v>1.1240000000000001</v>
      </c>
      <c r="O10">
        <f t="shared" si="0"/>
        <v>1</v>
      </c>
      <c r="P10" t="str">
        <f t="shared" si="1"/>
        <v/>
      </c>
    </row>
    <row r="11" spans="2:16" ht="15" customHeight="1" x14ac:dyDescent="0.25">
      <c r="B11" s="2"/>
      <c r="C11" s="1">
        <v>10</v>
      </c>
      <c r="D11" t="s">
        <v>20</v>
      </c>
      <c r="E11" s="1" t="s">
        <v>18</v>
      </c>
      <c r="F11" s="1" t="s">
        <v>16</v>
      </c>
      <c r="G11" s="3">
        <v>2.0787037037037038E-2</v>
      </c>
      <c r="H11" s="4">
        <v>1.127</v>
      </c>
      <c r="K11">
        <f>VLOOKUP($D11,Pressendye!$D$2:$H$57,5,0)</f>
        <v>1.127</v>
      </c>
      <c r="L11">
        <f>VLOOKUP($D11,'Hill of Fare'!$D$2:$H$72,5,0)</f>
        <v>1.111</v>
      </c>
      <c r="M11" t="e">
        <f>VLOOKUP($D11,'Mither Tap'!$D$2:$H$54,5,0)</f>
        <v>#N/A</v>
      </c>
      <c r="N11">
        <f>VLOOKUP($D11,'Cheyne Hill'!$D$2:$H$80,5,0)</f>
        <v>1.127</v>
      </c>
      <c r="O11">
        <f t="shared" si="0"/>
        <v>3</v>
      </c>
      <c r="P11">
        <f t="shared" si="1"/>
        <v>1</v>
      </c>
    </row>
    <row r="12" spans="2:16" ht="15" customHeight="1" x14ac:dyDescent="0.25">
      <c r="B12" s="2"/>
      <c r="C12" s="1">
        <v>11</v>
      </c>
      <c r="D12" t="s">
        <v>95</v>
      </c>
      <c r="E12" s="1" t="s">
        <v>11</v>
      </c>
      <c r="F12" s="1" t="s">
        <v>16</v>
      </c>
      <c r="G12" s="3">
        <v>2.1006944444444443E-2</v>
      </c>
      <c r="H12" s="4">
        <v>1.139</v>
      </c>
      <c r="K12" t="e">
        <f>VLOOKUP($D12,Pressendye!$D$2:$H$57,5,0)</f>
        <v>#N/A</v>
      </c>
      <c r="L12">
        <f>VLOOKUP($D12,'Hill of Fare'!$D$2:$H$72,5,0)</f>
        <v>1.139</v>
      </c>
      <c r="M12">
        <f>VLOOKUP($D12,'Mither Tap'!$D$2:$H$54,5,0)</f>
        <v>1.1539999999999999</v>
      </c>
      <c r="N12">
        <f>VLOOKUP($D12,'Cheyne Hill'!$D$2:$H$80,5,0)</f>
        <v>1.139</v>
      </c>
      <c r="O12">
        <f t="shared" si="0"/>
        <v>3</v>
      </c>
      <c r="P12">
        <f t="shared" si="1"/>
        <v>1</v>
      </c>
    </row>
    <row r="13" spans="2:16" ht="15" customHeight="1" x14ac:dyDescent="0.25">
      <c r="B13" s="2"/>
      <c r="C13" s="1">
        <v>12</v>
      </c>
      <c r="D13" t="s">
        <v>185</v>
      </c>
      <c r="E13" s="1" t="s">
        <v>47</v>
      </c>
      <c r="F13" s="1" t="s">
        <v>8</v>
      </c>
      <c r="G13" s="3">
        <v>2.1365740740740741E-2</v>
      </c>
      <c r="H13" s="4">
        <v>1.1579999999999999</v>
      </c>
      <c r="K13" t="e">
        <f>VLOOKUP($D13,Pressendye!$D$2:$H$57,5,0)</f>
        <v>#N/A</v>
      </c>
      <c r="L13" t="e">
        <f>VLOOKUP($D13,'Hill of Fare'!$D$2:$H$72,5,0)</f>
        <v>#N/A</v>
      </c>
      <c r="M13" t="e">
        <f>VLOOKUP($D13,'Mither Tap'!$D$2:$H$54,5,0)</f>
        <v>#N/A</v>
      </c>
      <c r="N13">
        <f>VLOOKUP($D13,'Cheyne Hill'!$D$2:$H$80,5,0)</f>
        <v>1.1579999999999999</v>
      </c>
      <c r="O13">
        <f t="shared" si="0"/>
        <v>1</v>
      </c>
      <c r="P13" t="str">
        <f t="shared" si="1"/>
        <v/>
      </c>
    </row>
    <row r="14" spans="2:16" ht="15" customHeight="1" x14ac:dyDescent="0.25">
      <c r="B14" s="2"/>
      <c r="C14" s="1">
        <v>13</v>
      </c>
      <c r="D14" t="s">
        <v>186</v>
      </c>
      <c r="E14" s="1" t="s">
        <v>13</v>
      </c>
      <c r="F14" s="1" t="s">
        <v>16</v>
      </c>
      <c r="G14" s="3">
        <v>2.1388888888888888E-2</v>
      </c>
      <c r="H14" s="4">
        <v>1.159</v>
      </c>
      <c r="K14" t="e">
        <f>VLOOKUP($D14,Pressendye!$D$2:$H$57,5,0)</f>
        <v>#N/A</v>
      </c>
      <c r="L14" t="e">
        <f>VLOOKUP($D14,'Hill of Fare'!$D$2:$H$72,5,0)</f>
        <v>#N/A</v>
      </c>
      <c r="M14" t="e">
        <f>VLOOKUP($D14,'Mither Tap'!$D$2:$H$54,5,0)</f>
        <v>#N/A</v>
      </c>
      <c r="N14">
        <f>VLOOKUP($D14,'Cheyne Hill'!$D$2:$H$80,5,0)</f>
        <v>1.159</v>
      </c>
      <c r="O14">
        <f t="shared" si="0"/>
        <v>1</v>
      </c>
      <c r="P14" t="str">
        <f t="shared" si="1"/>
        <v/>
      </c>
    </row>
    <row r="15" spans="2:16" ht="15" customHeight="1" x14ac:dyDescent="0.25">
      <c r="B15" s="2"/>
      <c r="C15" s="1">
        <v>14</v>
      </c>
      <c r="D15" t="s">
        <v>25</v>
      </c>
      <c r="E15" s="1" t="s">
        <v>18</v>
      </c>
      <c r="F15" s="1" t="s">
        <v>26</v>
      </c>
      <c r="G15" s="3">
        <v>2.1724537037037039E-2</v>
      </c>
      <c r="H15" s="4">
        <v>1.1779999999999999</v>
      </c>
      <c r="K15">
        <f>VLOOKUP($D15,Pressendye!$D$2:$H$57,5,0)</f>
        <v>1.1459999999999999</v>
      </c>
      <c r="L15" t="e">
        <f>VLOOKUP($D15,'Hill of Fare'!$D$2:$H$72,5,0)</f>
        <v>#N/A</v>
      </c>
      <c r="M15" t="e">
        <f>VLOOKUP($D15,'Mither Tap'!$D$2:$H$54,5,0)</f>
        <v>#N/A</v>
      </c>
      <c r="N15">
        <f>VLOOKUP($D15,'Cheyne Hill'!$D$2:$H$80,5,0)</f>
        <v>1.1779999999999999</v>
      </c>
      <c r="O15">
        <f t="shared" si="0"/>
        <v>2</v>
      </c>
      <c r="P15" t="str">
        <f t="shared" si="1"/>
        <v/>
      </c>
    </row>
    <row r="16" spans="2:16" ht="15" customHeight="1" x14ac:dyDescent="0.25">
      <c r="B16" s="2"/>
      <c r="C16" s="1">
        <v>15</v>
      </c>
      <c r="D16" t="s">
        <v>187</v>
      </c>
      <c r="E16" s="1" t="s">
        <v>171</v>
      </c>
      <c r="F16" s="1" t="s">
        <v>8</v>
      </c>
      <c r="G16" s="3">
        <v>2.1828703703703701E-2</v>
      </c>
      <c r="H16" s="4">
        <v>1.1830000000000001</v>
      </c>
      <c r="K16" t="e">
        <f>VLOOKUP($D16,Pressendye!$D$2:$H$57,5,0)</f>
        <v>#N/A</v>
      </c>
      <c r="L16" t="e">
        <f>VLOOKUP($D16,'Hill of Fare'!$D$2:$H$72,5,0)</f>
        <v>#N/A</v>
      </c>
      <c r="M16" t="e">
        <f>VLOOKUP($D16,'Mither Tap'!$D$2:$H$54,5,0)</f>
        <v>#N/A</v>
      </c>
      <c r="N16">
        <f>VLOOKUP($D16,'Cheyne Hill'!$D$2:$H$80,5,0)</f>
        <v>1.1830000000000001</v>
      </c>
      <c r="O16">
        <f t="shared" si="0"/>
        <v>1</v>
      </c>
      <c r="P16" t="str">
        <f t="shared" si="1"/>
        <v/>
      </c>
    </row>
    <row r="17" spans="2:16" ht="15" customHeight="1" x14ac:dyDescent="0.25">
      <c r="B17" s="2"/>
      <c r="C17" s="1">
        <v>16</v>
      </c>
      <c r="D17" t="s">
        <v>188</v>
      </c>
      <c r="E17" s="1" t="s">
        <v>171</v>
      </c>
      <c r="F17" s="1" t="s">
        <v>8</v>
      </c>
      <c r="G17" s="3">
        <v>2.2372685185185186E-2</v>
      </c>
      <c r="H17" s="4">
        <v>1.2130000000000001</v>
      </c>
      <c r="K17" t="e">
        <f>VLOOKUP($D17,Pressendye!$D$2:$H$57,5,0)</f>
        <v>#N/A</v>
      </c>
      <c r="L17" t="e">
        <f>VLOOKUP($D17,'Hill of Fare'!$D$2:$H$72,5,0)</f>
        <v>#N/A</v>
      </c>
      <c r="M17" t="e">
        <f>VLOOKUP($D17,'Mither Tap'!$D$2:$H$54,5,0)</f>
        <v>#N/A</v>
      </c>
      <c r="N17">
        <f>VLOOKUP($D17,'Cheyne Hill'!$D$2:$H$80,5,0)</f>
        <v>1.2130000000000001</v>
      </c>
      <c r="O17">
        <f t="shared" si="0"/>
        <v>1</v>
      </c>
      <c r="P17" t="str">
        <f t="shared" si="1"/>
        <v/>
      </c>
    </row>
    <row r="18" spans="2:16" ht="15" customHeight="1" x14ac:dyDescent="0.25">
      <c r="B18" s="2"/>
      <c r="C18" s="1">
        <v>17</v>
      </c>
      <c r="D18" t="s">
        <v>155</v>
      </c>
      <c r="E18" s="1" t="s">
        <v>11</v>
      </c>
      <c r="F18" s="1" t="s">
        <v>142</v>
      </c>
      <c r="G18" s="3">
        <v>2.2418981481481481E-2</v>
      </c>
      <c r="H18" s="4">
        <v>1.2150000000000001</v>
      </c>
      <c r="K18" t="e">
        <f>VLOOKUP($D18,Pressendye!$D$2:$H$57,5,0)</f>
        <v>#N/A</v>
      </c>
      <c r="L18" t="e">
        <f>VLOOKUP($D18,'Hill of Fare'!$D$2:$H$72,5,0)</f>
        <v>#N/A</v>
      </c>
      <c r="M18">
        <f>VLOOKUP($D18,'Mither Tap'!$D$2:$H$54,5,0)</f>
        <v>1.266</v>
      </c>
      <c r="N18">
        <f>VLOOKUP($D18,'Cheyne Hill'!$D$2:$H$80,5,0)</f>
        <v>1.2150000000000001</v>
      </c>
      <c r="O18">
        <f t="shared" si="0"/>
        <v>2</v>
      </c>
      <c r="P18" t="str">
        <f t="shared" si="1"/>
        <v/>
      </c>
    </row>
    <row r="19" spans="2:16" ht="15" customHeight="1" x14ac:dyDescent="0.25">
      <c r="B19" s="2"/>
      <c r="C19" s="1">
        <v>18</v>
      </c>
      <c r="D19" t="s">
        <v>189</v>
      </c>
      <c r="E19" s="1" t="s">
        <v>171</v>
      </c>
      <c r="F19" s="1" t="s">
        <v>8</v>
      </c>
      <c r="G19" s="3">
        <v>2.2546296296296297E-2</v>
      </c>
      <c r="H19" s="4">
        <v>1.222</v>
      </c>
      <c r="K19" t="e">
        <f>VLOOKUP($D19,Pressendye!$D$2:$H$57,5,0)</f>
        <v>#N/A</v>
      </c>
      <c r="L19" t="e">
        <f>VLOOKUP($D19,'Hill of Fare'!$D$2:$H$72,5,0)</f>
        <v>#N/A</v>
      </c>
      <c r="M19" t="e">
        <f>VLOOKUP($D19,'Mither Tap'!$D$2:$H$54,5,0)</f>
        <v>#N/A</v>
      </c>
      <c r="N19">
        <f>VLOOKUP($D19,'Cheyne Hill'!$D$2:$H$80,5,0)</f>
        <v>1.222</v>
      </c>
      <c r="O19">
        <f t="shared" si="0"/>
        <v>1</v>
      </c>
      <c r="P19" t="str">
        <f t="shared" si="1"/>
        <v/>
      </c>
    </row>
    <row r="20" spans="2:16" ht="15" customHeight="1" x14ac:dyDescent="0.25">
      <c r="B20" s="2"/>
      <c r="C20" s="1">
        <v>19</v>
      </c>
      <c r="D20" t="s">
        <v>190</v>
      </c>
      <c r="E20" s="1" t="s">
        <v>171</v>
      </c>
      <c r="F20" s="1" t="s">
        <v>16</v>
      </c>
      <c r="G20" s="3">
        <v>2.255787037037037E-2</v>
      </c>
      <c r="H20" s="4">
        <v>1.2230000000000001</v>
      </c>
      <c r="K20" t="e">
        <f>VLOOKUP($D20,Pressendye!$D$2:$H$57,5,0)</f>
        <v>#N/A</v>
      </c>
      <c r="L20" t="e">
        <f>VLOOKUP($D20,'Hill of Fare'!$D$2:$H$72,5,0)</f>
        <v>#N/A</v>
      </c>
      <c r="M20" t="e">
        <f>VLOOKUP($D20,'Mither Tap'!$D$2:$H$54,5,0)</f>
        <v>#N/A</v>
      </c>
      <c r="N20">
        <f>VLOOKUP($D20,'Cheyne Hill'!$D$2:$H$80,5,0)</f>
        <v>1.2230000000000001</v>
      </c>
      <c r="O20">
        <f t="shared" si="0"/>
        <v>1</v>
      </c>
      <c r="P20" t="str">
        <f t="shared" si="1"/>
        <v/>
      </c>
    </row>
    <row r="21" spans="2:16" ht="15" customHeight="1" x14ac:dyDescent="0.25">
      <c r="B21" s="2"/>
      <c r="C21" s="1">
        <v>20</v>
      </c>
      <c r="D21" t="s">
        <v>191</v>
      </c>
      <c r="E21" s="1" t="s">
        <v>11</v>
      </c>
      <c r="F21" s="1" t="s">
        <v>28</v>
      </c>
      <c r="G21" s="3">
        <v>2.2604166666666665E-2</v>
      </c>
      <c r="H21" s="4">
        <v>1.2250000000000001</v>
      </c>
      <c r="K21" t="e">
        <f>VLOOKUP($D21,Pressendye!$D$2:$H$57,5,0)</f>
        <v>#N/A</v>
      </c>
      <c r="L21" t="e">
        <f>VLOOKUP($D21,'Hill of Fare'!$D$2:$H$72,5,0)</f>
        <v>#N/A</v>
      </c>
      <c r="M21" t="e">
        <f>VLOOKUP($D21,'Mither Tap'!$D$2:$H$54,5,0)</f>
        <v>#N/A</v>
      </c>
      <c r="N21">
        <f>VLOOKUP($D21,'Cheyne Hill'!$D$2:$H$80,5,0)</f>
        <v>1.2250000000000001</v>
      </c>
      <c r="O21">
        <f t="shared" si="0"/>
        <v>1</v>
      </c>
      <c r="P21" t="str">
        <f t="shared" si="1"/>
        <v/>
      </c>
    </row>
    <row r="22" spans="2:16" ht="15" customHeight="1" x14ac:dyDescent="0.25">
      <c r="B22" s="2"/>
      <c r="C22" s="1">
        <v>21</v>
      </c>
      <c r="D22" t="s">
        <v>46</v>
      </c>
      <c r="E22" s="1" t="s">
        <v>47</v>
      </c>
      <c r="F22" s="1" t="s">
        <v>8</v>
      </c>
      <c r="G22" s="3">
        <v>2.2673611111111113E-2</v>
      </c>
      <c r="H22" s="4">
        <v>1.2290000000000001</v>
      </c>
      <c r="K22">
        <f>VLOOKUP($D22,Pressendye!$D$2:$H$57,5,0)</f>
        <v>1.2629999999999999</v>
      </c>
      <c r="L22" t="e">
        <f>VLOOKUP($D22,'Hill of Fare'!$D$2:$H$72,5,0)</f>
        <v>#N/A</v>
      </c>
      <c r="M22">
        <f>VLOOKUP($D22,'Mither Tap'!$D$2:$H$54,5,0)</f>
        <v>1.284</v>
      </c>
      <c r="N22">
        <f>VLOOKUP($D22,'Cheyne Hill'!$D$2:$H$80,5,0)</f>
        <v>1.2290000000000001</v>
      </c>
      <c r="O22">
        <f t="shared" si="0"/>
        <v>3</v>
      </c>
      <c r="P22">
        <f t="shared" si="1"/>
        <v>1</v>
      </c>
    </row>
    <row r="23" spans="2:16" ht="15" customHeight="1" x14ac:dyDescent="0.25">
      <c r="B23" s="2"/>
      <c r="C23" s="1">
        <v>22</v>
      </c>
      <c r="D23" t="s">
        <v>192</v>
      </c>
      <c r="E23" s="1" t="s">
        <v>171</v>
      </c>
      <c r="F23" s="1" t="s">
        <v>16</v>
      </c>
      <c r="G23" s="3">
        <v>2.2777777777777775E-2</v>
      </c>
      <c r="H23" s="4">
        <v>1.2350000000000001</v>
      </c>
      <c r="K23" t="e">
        <f>VLOOKUP($D23,Pressendye!$D$2:$H$57,5,0)</f>
        <v>#N/A</v>
      </c>
      <c r="L23" t="e">
        <f>VLOOKUP($D23,'Hill of Fare'!$D$2:$H$72,5,0)</f>
        <v>#N/A</v>
      </c>
      <c r="M23" t="e">
        <f>VLOOKUP($D23,'Mither Tap'!$D$2:$H$54,5,0)</f>
        <v>#N/A</v>
      </c>
      <c r="N23">
        <f>VLOOKUP($D23,'Cheyne Hill'!$D$2:$H$80,5,0)</f>
        <v>1.2350000000000001</v>
      </c>
      <c r="O23">
        <f t="shared" si="0"/>
        <v>1</v>
      </c>
      <c r="P23" t="str">
        <f t="shared" si="1"/>
        <v/>
      </c>
    </row>
    <row r="24" spans="2:16" ht="15" customHeight="1" x14ac:dyDescent="0.25">
      <c r="B24" s="2"/>
      <c r="C24" s="1">
        <v>23</v>
      </c>
      <c r="D24" t="s">
        <v>162</v>
      </c>
      <c r="E24" s="1" t="s">
        <v>7</v>
      </c>
      <c r="F24" s="1" t="s">
        <v>24</v>
      </c>
      <c r="G24" s="3">
        <v>2.3113425925925926E-2</v>
      </c>
      <c r="H24" s="4">
        <v>1.2529999999999999</v>
      </c>
      <c r="K24" t="e">
        <f>VLOOKUP($D24,Pressendye!$D$2:$H$57,5,0)</f>
        <v>#N/A</v>
      </c>
      <c r="L24" t="e">
        <f>VLOOKUP($D24,'Hill of Fare'!$D$2:$H$72,5,0)</f>
        <v>#N/A</v>
      </c>
      <c r="M24">
        <f>VLOOKUP($D24,'Mither Tap'!$D$2:$H$54,5,0)</f>
        <v>1.341</v>
      </c>
      <c r="N24">
        <f>VLOOKUP($D24,'Cheyne Hill'!$D$2:$H$80,5,0)</f>
        <v>1.2529999999999999</v>
      </c>
      <c r="O24">
        <f t="shared" si="0"/>
        <v>2</v>
      </c>
      <c r="P24" t="str">
        <f t="shared" si="1"/>
        <v/>
      </c>
    </row>
    <row r="25" spans="2:16" ht="15" customHeight="1" x14ac:dyDescent="0.25">
      <c r="B25" s="2"/>
      <c r="C25" s="1">
        <v>24</v>
      </c>
      <c r="D25" t="s">
        <v>193</v>
      </c>
      <c r="E25" s="1" t="s">
        <v>18</v>
      </c>
      <c r="F25" s="1" t="s">
        <v>16</v>
      </c>
      <c r="G25" s="3">
        <v>2.3136574074074077E-2</v>
      </c>
      <c r="H25" s="4">
        <v>1.254</v>
      </c>
      <c r="K25" t="e">
        <f>VLOOKUP($D25,Pressendye!$D$2:$H$57,5,0)</f>
        <v>#N/A</v>
      </c>
      <c r="L25" t="e">
        <f>VLOOKUP($D25,'Hill of Fare'!$D$2:$H$72,5,0)</f>
        <v>#N/A</v>
      </c>
      <c r="M25" t="e">
        <f>VLOOKUP($D25,'Mither Tap'!$D$2:$H$54,5,0)</f>
        <v>#N/A</v>
      </c>
      <c r="N25">
        <f>VLOOKUP($D25,'Cheyne Hill'!$D$2:$H$80,5,0)</f>
        <v>1.254</v>
      </c>
      <c r="O25">
        <f t="shared" si="0"/>
        <v>1</v>
      </c>
      <c r="P25" t="str">
        <f t="shared" si="1"/>
        <v/>
      </c>
    </row>
    <row r="26" spans="2:16" ht="15" customHeight="1" x14ac:dyDescent="0.25">
      <c r="B26" s="2"/>
      <c r="C26" s="1">
        <v>25</v>
      </c>
      <c r="D26" t="s">
        <v>42</v>
      </c>
      <c r="E26" s="1" t="s">
        <v>11</v>
      </c>
      <c r="F26" s="1" t="s">
        <v>26</v>
      </c>
      <c r="G26" s="3">
        <v>2.3379629629629629E-2</v>
      </c>
      <c r="H26" s="4">
        <v>1.2669999999999999</v>
      </c>
      <c r="K26">
        <f>VLOOKUP($D26,Pressendye!$D$2:$H$57,5,0)</f>
        <v>1.22</v>
      </c>
      <c r="L26">
        <f>VLOOKUP($D26,'Hill of Fare'!$D$2:$H$72,5,0)</f>
        <v>1.258</v>
      </c>
      <c r="M26">
        <f>VLOOKUP($D26,'Mither Tap'!$D$2:$H$54,5,0)</f>
        <v>1.323</v>
      </c>
      <c r="N26">
        <f>VLOOKUP($D26,'Cheyne Hill'!$D$2:$H$80,5,0)</f>
        <v>1.2669999999999999</v>
      </c>
      <c r="O26">
        <f t="shared" si="0"/>
        <v>4</v>
      </c>
      <c r="P26">
        <f t="shared" si="1"/>
        <v>1</v>
      </c>
    </row>
    <row r="27" spans="2:16" ht="15" customHeight="1" x14ac:dyDescent="0.25">
      <c r="B27" s="2"/>
      <c r="C27" s="1">
        <v>26</v>
      </c>
      <c r="D27" t="s">
        <v>44</v>
      </c>
      <c r="E27" s="1" t="s">
        <v>18</v>
      </c>
      <c r="F27" s="1" t="s">
        <v>26</v>
      </c>
      <c r="G27" s="3">
        <v>2.3460648148148147E-2</v>
      </c>
      <c r="H27" s="4">
        <v>1.272</v>
      </c>
      <c r="K27">
        <f>VLOOKUP($D27,Pressendye!$D$2:$H$57,5,0)</f>
        <v>1.242</v>
      </c>
      <c r="L27">
        <f>VLOOKUP($D27,'Hill of Fare'!$D$2:$H$72,5,0)</f>
        <v>1.256</v>
      </c>
      <c r="M27">
        <f>VLOOKUP($D27,'Mither Tap'!$D$2:$H$54,5,0)</f>
        <v>1.294</v>
      </c>
      <c r="N27">
        <f>VLOOKUP($D27,'Cheyne Hill'!$D$2:$H$80,5,0)</f>
        <v>1.272</v>
      </c>
      <c r="O27">
        <f t="shared" si="0"/>
        <v>4</v>
      </c>
      <c r="P27">
        <f t="shared" si="1"/>
        <v>1</v>
      </c>
    </row>
    <row r="28" spans="2:16" ht="15" customHeight="1" x14ac:dyDescent="0.25">
      <c r="B28" s="2"/>
      <c r="C28" s="1">
        <v>27</v>
      </c>
      <c r="D28" t="s">
        <v>103</v>
      </c>
      <c r="E28" s="1" t="s">
        <v>11</v>
      </c>
      <c r="F28" s="1" t="s">
        <v>8</v>
      </c>
      <c r="G28" s="3">
        <v>2.3587962962962963E-2</v>
      </c>
      <c r="H28" s="4">
        <v>1.2789999999999999</v>
      </c>
      <c r="K28" t="e">
        <f>VLOOKUP($D28,Pressendye!$D$2:$H$57,5,0)</f>
        <v>#N/A</v>
      </c>
      <c r="L28">
        <f>VLOOKUP($D28,'Hill of Fare'!$D$2:$H$72,5,0)</f>
        <v>1.202</v>
      </c>
      <c r="M28" t="e">
        <f>VLOOKUP($D28,'Mither Tap'!$D$2:$H$54,5,0)</f>
        <v>#N/A</v>
      </c>
      <c r="N28">
        <f>VLOOKUP($D28,'Cheyne Hill'!$D$2:$H$80,5,0)</f>
        <v>1.2789999999999999</v>
      </c>
      <c r="O28">
        <f t="shared" si="0"/>
        <v>2</v>
      </c>
      <c r="P28" t="str">
        <f t="shared" si="1"/>
        <v/>
      </c>
    </row>
    <row r="29" spans="2:16" ht="15" customHeight="1" x14ac:dyDescent="0.25">
      <c r="B29" s="2"/>
      <c r="C29" s="1">
        <v>28</v>
      </c>
      <c r="D29" t="s">
        <v>56</v>
      </c>
      <c r="E29" s="1" t="s">
        <v>11</v>
      </c>
      <c r="F29" s="1" t="s">
        <v>16</v>
      </c>
      <c r="G29" s="3">
        <v>2.3680555555555555E-2</v>
      </c>
      <c r="H29" s="4">
        <v>1.284</v>
      </c>
      <c r="K29">
        <f>VLOOKUP($D29,Pressendye!$D$2:$H$57,5,0)</f>
        <v>1.327</v>
      </c>
      <c r="L29">
        <f>VLOOKUP($D29,'Hill of Fare'!$D$2:$H$72,5,0)</f>
        <v>1.3169999999999999</v>
      </c>
      <c r="M29">
        <f>VLOOKUP($D29,'Mither Tap'!$D$2:$H$54,5,0)</f>
        <v>1.3129999999999999</v>
      </c>
      <c r="N29">
        <f>VLOOKUP($D29,'Cheyne Hill'!$D$2:$H$80,5,0)</f>
        <v>1.284</v>
      </c>
      <c r="O29">
        <f t="shared" si="0"/>
        <v>4</v>
      </c>
      <c r="P29">
        <f t="shared" si="1"/>
        <v>1</v>
      </c>
    </row>
    <row r="30" spans="2:16" ht="15" customHeight="1" x14ac:dyDescent="0.25">
      <c r="B30" s="2"/>
      <c r="C30" s="1">
        <v>29</v>
      </c>
      <c r="D30" t="s">
        <v>194</v>
      </c>
      <c r="E30" s="1" t="s">
        <v>11</v>
      </c>
      <c r="F30" s="1" t="s">
        <v>26</v>
      </c>
      <c r="G30" s="3">
        <v>2.4050925925925924E-2</v>
      </c>
      <c r="H30" s="4">
        <v>1.304</v>
      </c>
      <c r="K30" t="e">
        <f>VLOOKUP($D30,Pressendye!$D$2:$H$57,5,0)</f>
        <v>#N/A</v>
      </c>
      <c r="L30" t="e">
        <f>VLOOKUP($D30,'Hill of Fare'!$D$2:$H$72,5,0)</f>
        <v>#N/A</v>
      </c>
      <c r="M30" t="e">
        <f>VLOOKUP($D30,'Mither Tap'!$D$2:$H$54,5,0)</f>
        <v>#N/A</v>
      </c>
      <c r="N30">
        <f>VLOOKUP($D30,'Cheyne Hill'!$D$2:$H$80,5,0)</f>
        <v>1.304</v>
      </c>
      <c r="O30">
        <f t="shared" si="0"/>
        <v>1</v>
      </c>
      <c r="P30" t="str">
        <f t="shared" si="1"/>
        <v/>
      </c>
    </row>
    <row r="31" spans="2:16" ht="15" customHeight="1" x14ac:dyDescent="0.25">
      <c r="B31" s="2"/>
      <c r="C31" s="1">
        <v>30</v>
      </c>
      <c r="D31" t="s">
        <v>195</v>
      </c>
      <c r="E31" s="1" t="s">
        <v>11</v>
      </c>
      <c r="F31" s="1" t="s">
        <v>24</v>
      </c>
      <c r="G31" s="3">
        <v>2.4085648148148148E-2</v>
      </c>
      <c r="H31" s="4">
        <v>1.306</v>
      </c>
      <c r="K31" t="e">
        <f>VLOOKUP($D31,Pressendye!$D$2:$H$57,5,0)</f>
        <v>#N/A</v>
      </c>
      <c r="L31" t="e">
        <f>VLOOKUP($D31,'Hill of Fare'!$D$2:$H$72,5,0)</f>
        <v>#N/A</v>
      </c>
      <c r="M31" t="e">
        <f>VLOOKUP($D31,'Mither Tap'!$D$2:$H$54,5,0)</f>
        <v>#N/A</v>
      </c>
      <c r="N31">
        <f>VLOOKUP($D31,'Cheyne Hill'!$D$2:$H$80,5,0)</f>
        <v>1.306</v>
      </c>
      <c r="O31">
        <f t="shared" si="0"/>
        <v>1</v>
      </c>
      <c r="P31" t="str">
        <f t="shared" si="1"/>
        <v/>
      </c>
    </row>
    <row r="32" spans="2:16" ht="15" customHeight="1" x14ac:dyDescent="0.25">
      <c r="B32" s="2"/>
      <c r="C32" s="1">
        <v>31</v>
      </c>
      <c r="D32" t="s">
        <v>161</v>
      </c>
      <c r="E32" s="1" t="s">
        <v>47</v>
      </c>
      <c r="F32" s="1" t="s">
        <v>8</v>
      </c>
      <c r="G32" s="3">
        <v>2.4236111111111111E-2</v>
      </c>
      <c r="H32" s="4">
        <v>1.3140000000000001</v>
      </c>
      <c r="K32" t="e">
        <f>VLOOKUP($D32,Pressendye!$D$2:$H$57,5,0)</f>
        <v>#N/A</v>
      </c>
      <c r="L32" t="e">
        <f>VLOOKUP($D32,'Hill of Fare'!$D$2:$H$72,5,0)</f>
        <v>#N/A</v>
      </c>
      <c r="M32">
        <f>VLOOKUP($D32,'Mither Tap'!$D$2:$H$54,5,0)</f>
        <v>1.335</v>
      </c>
      <c r="N32">
        <f>VLOOKUP($D32,'Cheyne Hill'!$D$2:$H$80,5,0)</f>
        <v>1.3140000000000001</v>
      </c>
      <c r="O32">
        <f t="shared" si="0"/>
        <v>2</v>
      </c>
      <c r="P32" t="str">
        <f t="shared" si="1"/>
        <v/>
      </c>
    </row>
    <row r="33" spans="2:16" ht="15" customHeight="1" x14ac:dyDescent="0.25">
      <c r="B33" s="2"/>
      <c r="C33" s="1">
        <v>32</v>
      </c>
      <c r="D33" t="s">
        <v>196</v>
      </c>
      <c r="E33" s="1" t="s">
        <v>13</v>
      </c>
      <c r="F33" s="1" t="s">
        <v>8</v>
      </c>
      <c r="G33" s="3">
        <v>2.4386574074074074E-2</v>
      </c>
      <c r="H33" s="4">
        <v>1.3220000000000001</v>
      </c>
      <c r="K33" t="e">
        <f>VLOOKUP($D33,Pressendye!$D$2:$H$57,5,0)</f>
        <v>#N/A</v>
      </c>
      <c r="L33" t="e">
        <f>VLOOKUP($D33,'Hill of Fare'!$D$2:$H$72,5,0)</f>
        <v>#N/A</v>
      </c>
      <c r="M33" t="e">
        <f>VLOOKUP($D33,'Mither Tap'!$D$2:$H$54,5,0)</f>
        <v>#N/A</v>
      </c>
      <c r="N33">
        <f>VLOOKUP($D33,'Cheyne Hill'!$D$2:$H$80,5,0)</f>
        <v>1.3220000000000001</v>
      </c>
      <c r="O33">
        <f t="shared" si="0"/>
        <v>1</v>
      </c>
      <c r="P33" t="str">
        <f t="shared" si="1"/>
        <v/>
      </c>
    </row>
    <row r="34" spans="2:16" ht="15" customHeight="1" x14ac:dyDescent="0.25">
      <c r="B34" s="2"/>
      <c r="C34" s="1">
        <v>33</v>
      </c>
      <c r="D34" t="s">
        <v>197</v>
      </c>
      <c r="E34" s="1" t="s">
        <v>130</v>
      </c>
      <c r="F34" s="1" t="s">
        <v>24</v>
      </c>
      <c r="G34" s="3">
        <v>2.4444444444444446E-2</v>
      </c>
      <c r="H34" s="4">
        <v>1.325</v>
      </c>
      <c r="K34" t="e">
        <f>VLOOKUP($D34,Pressendye!$D$2:$H$57,5,0)</f>
        <v>#N/A</v>
      </c>
      <c r="L34" t="e">
        <f>VLOOKUP($D34,'Hill of Fare'!$D$2:$H$72,5,0)</f>
        <v>#N/A</v>
      </c>
      <c r="M34" t="e">
        <f>VLOOKUP($D34,'Mither Tap'!$D$2:$H$54,5,0)</f>
        <v>#N/A</v>
      </c>
      <c r="N34">
        <f>VLOOKUP($D34,'Cheyne Hill'!$D$2:$H$80,5,0)</f>
        <v>1.325</v>
      </c>
      <c r="O34">
        <f t="shared" si="0"/>
        <v>1</v>
      </c>
      <c r="P34" t="str">
        <f t="shared" si="1"/>
        <v/>
      </c>
    </row>
    <row r="35" spans="2:16" ht="15" customHeight="1" x14ac:dyDescent="0.25">
      <c r="B35" s="2"/>
      <c r="C35" s="1">
        <v>34</v>
      </c>
      <c r="D35" t="s">
        <v>198</v>
      </c>
      <c r="E35" s="1" t="s">
        <v>13</v>
      </c>
      <c r="F35" s="1" t="s">
        <v>8</v>
      </c>
      <c r="G35" s="3">
        <v>2.4548611111111115E-2</v>
      </c>
      <c r="H35" s="4">
        <v>1.331</v>
      </c>
      <c r="K35" t="e">
        <f>VLOOKUP($D35,Pressendye!$D$2:$H$57,5,0)</f>
        <v>#N/A</v>
      </c>
      <c r="L35" t="e">
        <f>VLOOKUP($D35,'Hill of Fare'!$D$2:$H$72,5,0)</f>
        <v>#N/A</v>
      </c>
      <c r="M35" t="e">
        <f>VLOOKUP($D35,'Mither Tap'!$D$2:$H$54,5,0)</f>
        <v>#N/A</v>
      </c>
      <c r="N35">
        <f>VLOOKUP($D35,'Cheyne Hill'!$D$2:$H$80,5,0)</f>
        <v>1.331</v>
      </c>
      <c r="O35">
        <f t="shared" si="0"/>
        <v>1</v>
      </c>
      <c r="P35" t="str">
        <f t="shared" si="1"/>
        <v/>
      </c>
    </row>
    <row r="36" spans="2:16" ht="15" customHeight="1" x14ac:dyDescent="0.25">
      <c r="B36" s="2"/>
      <c r="C36" s="1">
        <v>35</v>
      </c>
      <c r="D36" t="s">
        <v>199</v>
      </c>
      <c r="E36" s="1" t="s">
        <v>200</v>
      </c>
      <c r="F36" s="1" t="s">
        <v>26</v>
      </c>
      <c r="G36" s="3">
        <v>2.461805555555556E-2</v>
      </c>
      <c r="H36" s="4">
        <v>1.3340000000000001</v>
      </c>
      <c r="K36" t="e">
        <f>VLOOKUP($D36,Pressendye!$D$2:$H$57,5,0)</f>
        <v>#N/A</v>
      </c>
      <c r="L36" t="e">
        <f>VLOOKUP($D36,'Hill of Fare'!$D$2:$H$72,5,0)</f>
        <v>#N/A</v>
      </c>
      <c r="M36" t="e">
        <f>VLOOKUP($D36,'Mither Tap'!$D$2:$H$54,5,0)</f>
        <v>#N/A</v>
      </c>
      <c r="N36">
        <f>VLOOKUP($D36,'Cheyne Hill'!$D$2:$H$80,5,0)</f>
        <v>1.3340000000000001</v>
      </c>
      <c r="O36">
        <f t="shared" si="0"/>
        <v>1</v>
      </c>
      <c r="P36" t="str">
        <f t="shared" si="1"/>
        <v/>
      </c>
    </row>
    <row r="37" spans="2:16" ht="15" customHeight="1" x14ac:dyDescent="0.25">
      <c r="B37" s="2"/>
      <c r="C37" s="1">
        <v>36</v>
      </c>
      <c r="D37" t="s">
        <v>201</v>
      </c>
      <c r="E37" s="1" t="s">
        <v>13</v>
      </c>
      <c r="F37" s="1" t="s">
        <v>8</v>
      </c>
      <c r="G37" s="3">
        <v>2.4837962962962964E-2</v>
      </c>
      <c r="H37" s="4">
        <v>1.3460000000000001</v>
      </c>
      <c r="K37" t="e">
        <f>VLOOKUP($D37,Pressendye!$D$2:$H$57,5,0)</f>
        <v>#N/A</v>
      </c>
      <c r="L37" t="e">
        <f>VLOOKUP($D37,'Hill of Fare'!$D$2:$H$72,5,0)</f>
        <v>#N/A</v>
      </c>
      <c r="M37" t="e">
        <f>VLOOKUP($D37,'Mither Tap'!$D$2:$H$54,5,0)</f>
        <v>#N/A</v>
      </c>
      <c r="N37">
        <f>VLOOKUP($D37,'Cheyne Hill'!$D$2:$H$80,5,0)</f>
        <v>1.3460000000000001</v>
      </c>
      <c r="O37">
        <f t="shared" si="0"/>
        <v>1</v>
      </c>
      <c r="P37" t="str">
        <f t="shared" si="1"/>
        <v/>
      </c>
    </row>
    <row r="38" spans="2:16" ht="15" customHeight="1" x14ac:dyDescent="0.25">
      <c r="B38" s="2"/>
      <c r="C38" s="1">
        <v>37</v>
      </c>
      <c r="D38" t="s">
        <v>202</v>
      </c>
      <c r="E38" s="1" t="s">
        <v>11</v>
      </c>
      <c r="F38" s="1" t="s">
        <v>16</v>
      </c>
      <c r="G38" s="3">
        <v>2.5069444444444446E-2</v>
      </c>
      <c r="H38" s="4">
        <v>1.359</v>
      </c>
      <c r="K38" t="e">
        <f>VLOOKUP($D38,Pressendye!$D$2:$H$57,5,0)</f>
        <v>#N/A</v>
      </c>
      <c r="L38" t="e">
        <f>VLOOKUP($D38,'Hill of Fare'!$D$2:$H$72,5,0)</f>
        <v>#N/A</v>
      </c>
      <c r="M38" t="e">
        <f>VLOOKUP($D38,'Mither Tap'!$D$2:$H$54,5,0)</f>
        <v>#N/A</v>
      </c>
      <c r="N38">
        <f>VLOOKUP($D38,'Cheyne Hill'!$D$2:$H$80,5,0)</f>
        <v>1.359</v>
      </c>
      <c r="O38">
        <f t="shared" si="0"/>
        <v>1</v>
      </c>
      <c r="P38" t="str">
        <f t="shared" si="1"/>
        <v/>
      </c>
    </row>
    <row r="39" spans="2:16" ht="15" customHeight="1" x14ac:dyDescent="0.25">
      <c r="B39" s="2"/>
      <c r="C39" s="1">
        <v>38</v>
      </c>
      <c r="D39" t="s">
        <v>164</v>
      </c>
      <c r="E39" s="1" t="s">
        <v>13</v>
      </c>
      <c r="F39" s="1" t="s">
        <v>16</v>
      </c>
      <c r="G39" s="3">
        <v>2.5150462962962961E-2</v>
      </c>
      <c r="H39" s="4">
        <v>1.363</v>
      </c>
      <c r="K39" t="e">
        <f>VLOOKUP($D39,Pressendye!$D$2:$H$57,5,0)</f>
        <v>#N/A</v>
      </c>
      <c r="L39" t="e">
        <f>VLOOKUP($D39,'Hill of Fare'!$D$2:$H$72,5,0)</f>
        <v>#N/A</v>
      </c>
      <c r="M39">
        <f>VLOOKUP($D39,'Mither Tap'!$D$2:$H$54,5,0)</f>
        <v>1.4219999999999999</v>
      </c>
      <c r="N39">
        <f>VLOOKUP($D39,'Cheyne Hill'!$D$2:$H$80,5,0)</f>
        <v>1.363</v>
      </c>
      <c r="O39">
        <f t="shared" si="0"/>
        <v>2</v>
      </c>
      <c r="P39" t="str">
        <f t="shared" si="1"/>
        <v/>
      </c>
    </row>
    <row r="40" spans="2:16" ht="15" customHeight="1" x14ac:dyDescent="0.25">
      <c r="B40" s="2"/>
      <c r="C40" s="1">
        <v>39</v>
      </c>
      <c r="D40" t="s">
        <v>203</v>
      </c>
      <c r="E40" s="1" t="s">
        <v>200</v>
      </c>
      <c r="F40" s="1" t="s">
        <v>67</v>
      </c>
      <c r="G40" s="3">
        <v>2.5196759259259256E-2</v>
      </c>
      <c r="H40" s="4">
        <v>1.3660000000000001</v>
      </c>
      <c r="K40" t="e">
        <f>VLOOKUP($D40,Pressendye!$D$2:$H$57,5,0)</f>
        <v>#N/A</v>
      </c>
      <c r="L40" t="e">
        <f>VLOOKUP($D40,'Hill of Fare'!$D$2:$H$72,5,0)</f>
        <v>#N/A</v>
      </c>
      <c r="M40" t="e">
        <f>VLOOKUP($D40,'Mither Tap'!$D$2:$H$54,5,0)</f>
        <v>#N/A</v>
      </c>
      <c r="N40">
        <f>VLOOKUP($D40,'Cheyne Hill'!$D$2:$H$80,5,0)</f>
        <v>1.3660000000000001</v>
      </c>
      <c r="O40">
        <f t="shared" si="0"/>
        <v>1</v>
      </c>
      <c r="P40" t="str">
        <f t="shared" si="1"/>
        <v/>
      </c>
    </row>
    <row r="41" spans="2:16" ht="15" customHeight="1" x14ac:dyDescent="0.25">
      <c r="B41" s="2"/>
      <c r="C41" s="1">
        <v>40</v>
      </c>
      <c r="D41" t="s">
        <v>204</v>
      </c>
      <c r="E41" s="1" t="s">
        <v>171</v>
      </c>
      <c r="F41" s="1" t="s">
        <v>28</v>
      </c>
      <c r="G41" s="3">
        <v>2.5347222222222219E-2</v>
      </c>
      <c r="H41" s="4">
        <v>1.3740000000000001</v>
      </c>
      <c r="K41" t="e">
        <f>VLOOKUP($D41,Pressendye!$D$2:$H$57,5,0)</f>
        <v>#N/A</v>
      </c>
      <c r="L41" t="e">
        <f>VLOOKUP($D41,'Hill of Fare'!$D$2:$H$72,5,0)</f>
        <v>#N/A</v>
      </c>
      <c r="M41" t="e">
        <f>VLOOKUP($D41,'Mither Tap'!$D$2:$H$54,5,0)</f>
        <v>#N/A</v>
      </c>
      <c r="N41">
        <f>VLOOKUP($D41,'Cheyne Hill'!$D$2:$H$80,5,0)</f>
        <v>1.3740000000000001</v>
      </c>
      <c r="O41">
        <f t="shared" si="0"/>
        <v>1</v>
      </c>
      <c r="P41" t="str">
        <f t="shared" si="1"/>
        <v/>
      </c>
    </row>
    <row r="42" spans="2:16" ht="15" customHeight="1" x14ac:dyDescent="0.25">
      <c r="B42" s="2"/>
      <c r="C42" s="1">
        <v>41</v>
      </c>
      <c r="D42" t="s">
        <v>69</v>
      </c>
      <c r="E42" s="1" t="s">
        <v>18</v>
      </c>
      <c r="F42" s="1" t="s">
        <v>24</v>
      </c>
      <c r="G42" s="3">
        <v>2.5370370370370366E-2</v>
      </c>
      <c r="H42" s="4">
        <v>1.375</v>
      </c>
      <c r="K42">
        <f>VLOOKUP($D42,Pressendye!$D$2:$H$57,5,0)</f>
        <v>1.454</v>
      </c>
      <c r="L42" t="e">
        <f>VLOOKUP($D42,'Hill of Fare'!$D$2:$H$72,5,0)</f>
        <v>#N/A</v>
      </c>
      <c r="M42" t="e">
        <f>VLOOKUP($D42,'Mither Tap'!$D$2:$H$54,5,0)</f>
        <v>#N/A</v>
      </c>
      <c r="N42">
        <f>VLOOKUP($D42,'Cheyne Hill'!$D$2:$H$80,5,0)</f>
        <v>1.375</v>
      </c>
      <c r="O42">
        <f t="shared" ref="O42:O58" si="2">COUNT(K42:N42)</f>
        <v>2</v>
      </c>
      <c r="P42" t="str">
        <f t="shared" si="1"/>
        <v/>
      </c>
    </row>
    <row r="43" spans="2:16" ht="15" customHeight="1" x14ac:dyDescent="0.25">
      <c r="B43" s="2"/>
      <c r="C43" s="1">
        <v>42</v>
      </c>
      <c r="D43" t="s">
        <v>205</v>
      </c>
      <c r="E43" s="1" t="s">
        <v>13</v>
      </c>
      <c r="F43" s="1" t="s">
        <v>16</v>
      </c>
      <c r="G43" s="3">
        <v>2.5474537037037035E-2</v>
      </c>
      <c r="H43" s="4">
        <v>1.381</v>
      </c>
      <c r="K43" t="e">
        <f>VLOOKUP($D43,Pressendye!$D$2:$H$57,5,0)</f>
        <v>#N/A</v>
      </c>
      <c r="L43" t="e">
        <f>VLOOKUP($D43,'Hill of Fare'!$D$2:$H$72,5,0)</f>
        <v>#N/A</v>
      </c>
      <c r="M43" t="e">
        <f>VLOOKUP($D43,'Mither Tap'!$D$2:$H$54,5,0)</f>
        <v>#N/A</v>
      </c>
      <c r="N43">
        <f>VLOOKUP($D43,'Cheyne Hill'!$D$2:$H$80,5,0)</f>
        <v>1.381</v>
      </c>
      <c r="O43">
        <f t="shared" si="2"/>
        <v>1</v>
      </c>
      <c r="P43" t="str">
        <f t="shared" si="1"/>
        <v/>
      </c>
    </row>
    <row r="44" spans="2:16" ht="15" customHeight="1" x14ac:dyDescent="0.25">
      <c r="B44" s="2"/>
      <c r="C44" s="1">
        <v>43</v>
      </c>
      <c r="D44" t="s">
        <v>65</v>
      </c>
      <c r="E44" s="1" t="s">
        <v>66</v>
      </c>
      <c r="F44" s="1" t="s">
        <v>67</v>
      </c>
      <c r="G44" s="3">
        <v>2.5601851851851851E-2</v>
      </c>
      <c r="H44" s="4">
        <v>1.3879999999999999</v>
      </c>
      <c r="K44">
        <f>VLOOKUP($D44,Pressendye!$D$2:$H$57,5,0)</f>
        <v>1.4410000000000001</v>
      </c>
      <c r="L44">
        <f>VLOOKUP($D44,'Hill of Fare'!$D$2:$H$72,5,0)</f>
        <v>1.4470000000000001</v>
      </c>
      <c r="M44">
        <f>VLOOKUP($D44,'Mither Tap'!$D$2:$H$54,5,0)</f>
        <v>1.472</v>
      </c>
      <c r="N44">
        <f>VLOOKUP($D44,'Cheyne Hill'!$D$2:$H$80,5,0)</f>
        <v>1.3879999999999999</v>
      </c>
      <c r="O44">
        <f t="shared" si="2"/>
        <v>4</v>
      </c>
      <c r="P44">
        <f t="shared" si="1"/>
        <v>1</v>
      </c>
    </row>
    <row r="45" spans="2:16" ht="15" customHeight="1" x14ac:dyDescent="0.25">
      <c r="B45" s="2"/>
      <c r="C45" s="1">
        <v>44</v>
      </c>
      <c r="D45" t="s">
        <v>206</v>
      </c>
      <c r="E45" s="1" t="s">
        <v>207</v>
      </c>
      <c r="F45" s="1" t="s">
        <v>67</v>
      </c>
      <c r="G45" s="3">
        <v>2.5659722222222223E-2</v>
      </c>
      <c r="H45" s="4">
        <v>1.391</v>
      </c>
      <c r="K45" t="e">
        <f>VLOOKUP($D45,Pressendye!$D$2:$H$57,5,0)</f>
        <v>#N/A</v>
      </c>
      <c r="L45" t="e">
        <f>VLOOKUP($D45,'Hill of Fare'!$D$2:$H$72,5,0)</f>
        <v>#N/A</v>
      </c>
      <c r="M45" t="e">
        <f>VLOOKUP($D45,'Mither Tap'!$D$2:$H$54,5,0)</f>
        <v>#N/A</v>
      </c>
      <c r="N45">
        <f>VLOOKUP($D45,'Cheyne Hill'!$D$2:$H$80,5,0)</f>
        <v>1.391</v>
      </c>
      <c r="O45">
        <f t="shared" si="2"/>
        <v>1</v>
      </c>
      <c r="P45" t="str">
        <f t="shared" si="1"/>
        <v/>
      </c>
    </row>
    <row r="46" spans="2:16" ht="15" customHeight="1" x14ac:dyDescent="0.25">
      <c r="B46" s="2"/>
      <c r="C46" s="1">
        <v>45</v>
      </c>
      <c r="D46" t="s">
        <v>208</v>
      </c>
      <c r="E46" s="1" t="s">
        <v>200</v>
      </c>
      <c r="F46" s="1" t="s">
        <v>24</v>
      </c>
      <c r="G46" s="3">
        <v>2.5868055555555557E-2</v>
      </c>
      <c r="H46" s="4">
        <v>1.4019999999999999</v>
      </c>
      <c r="K46" t="e">
        <f>VLOOKUP($D46,Pressendye!$D$2:$H$57,5,0)</f>
        <v>#N/A</v>
      </c>
      <c r="L46" t="e">
        <f>VLOOKUP($D46,'Hill of Fare'!$D$2:$H$72,5,0)</f>
        <v>#N/A</v>
      </c>
      <c r="M46" t="e">
        <f>VLOOKUP($D46,'Mither Tap'!$D$2:$H$54,5,0)</f>
        <v>#N/A</v>
      </c>
      <c r="N46">
        <f>VLOOKUP($D46,'Cheyne Hill'!$D$2:$H$80,5,0)</f>
        <v>1.4019999999999999</v>
      </c>
      <c r="O46">
        <f t="shared" si="2"/>
        <v>1</v>
      </c>
      <c r="P46" t="str">
        <f t="shared" si="1"/>
        <v/>
      </c>
    </row>
    <row r="47" spans="2:16" ht="15" customHeight="1" x14ac:dyDescent="0.25">
      <c r="B47" s="2"/>
      <c r="C47" s="1">
        <v>46</v>
      </c>
      <c r="D47" t="s">
        <v>59</v>
      </c>
      <c r="E47" s="1" t="s">
        <v>18</v>
      </c>
      <c r="F47" s="1" t="s">
        <v>28</v>
      </c>
      <c r="G47" s="3">
        <v>2.613425925925926E-2</v>
      </c>
      <c r="H47" s="4">
        <v>1.417</v>
      </c>
      <c r="K47">
        <f>VLOOKUP($D47,Pressendye!$D$2:$H$57,5,0)</f>
        <v>1.377</v>
      </c>
      <c r="L47">
        <f>VLOOKUP($D47,'Hill of Fare'!$D$2:$H$72,5,0)</f>
        <v>1.411</v>
      </c>
      <c r="M47">
        <f>VLOOKUP($D47,'Mither Tap'!$D$2:$H$54,5,0)</f>
        <v>1.4590000000000001</v>
      </c>
      <c r="N47">
        <f>VLOOKUP($D47,'Cheyne Hill'!$D$2:$H$80,5,0)</f>
        <v>1.417</v>
      </c>
      <c r="O47">
        <f t="shared" si="2"/>
        <v>4</v>
      </c>
      <c r="P47">
        <f t="shared" si="1"/>
        <v>1</v>
      </c>
    </row>
    <row r="48" spans="2:16" ht="15" customHeight="1" x14ac:dyDescent="0.25">
      <c r="B48" s="2"/>
      <c r="C48" s="1">
        <v>47</v>
      </c>
      <c r="D48" t="s">
        <v>209</v>
      </c>
      <c r="E48" s="1" t="s">
        <v>13</v>
      </c>
      <c r="F48" s="1" t="s">
        <v>26</v>
      </c>
      <c r="G48" s="3">
        <v>2.6388888888888889E-2</v>
      </c>
      <c r="H48" s="4">
        <v>1.43</v>
      </c>
      <c r="K48" t="e">
        <f>VLOOKUP($D48,Pressendye!$D$2:$H$57,5,0)</f>
        <v>#N/A</v>
      </c>
      <c r="L48" t="e">
        <f>VLOOKUP($D48,'Hill of Fare'!$D$2:$H$72,5,0)</f>
        <v>#N/A</v>
      </c>
      <c r="M48" t="e">
        <f>VLOOKUP($D48,'Mither Tap'!$D$2:$H$54,5,0)</f>
        <v>#N/A</v>
      </c>
      <c r="N48">
        <f>VLOOKUP($D48,'Cheyne Hill'!$D$2:$H$80,5,0)</f>
        <v>1.43</v>
      </c>
      <c r="O48">
        <f t="shared" si="2"/>
        <v>1</v>
      </c>
      <c r="P48" t="str">
        <f t="shared" si="1"/>
        <v/>
      </c>
    </row>
    <row r="49" spans="2:16" ht="15" customHeight="1" x14ac:dyDescent="0.25">
      <c r="B49" s="2"/>
      <c r="C49" s="1">
        <v>48</v>
      </c>
      <c r="D49" t="s">
        <v>210</v>
      </c>
      <c r="E49" s="1" t="s">
        <v>180</v>
      </c>
      <c r="F49" s="1" t="s">
        <v>16</v>
      </c>
      <c r="G49" s="3">
        <v>2.6481481481481481E-2</v>
      </c>
      <c r="H49" s="4">
        <v>1.4350000000000001</v>
      </c>
      <c r="K49" t="e">
        <f>VLOOKUP($D49,Pressendye!$D$2:$H$57,5,0)</f>
        <v>#N/A</v>
      </c>
      <c r="L49" t="e">
        <f>VLOOKUP($D49,'Hill of Fare'!$D$2:$H$72,5,0)</f>
        <v>#N/A</v>
      </c>
      <c r="M49" t="e">
        <f>VLOOKUP($D49,'Mither Tap'!$D$2:$H$54,5,0)</f>
        <v>#N/A</v>
      </c>
      <c r="N49">
        <f>VLOOKUP($D49,'Cheyne Hill'!$D$2:$H$80,5,0)</f>
        <v>1.4350000000000001</v>
      </c>
      <c r="O49">
        <f t="shared" si="2"/>
        <v>1</v>
      </c>
      <c r="P49" t="str">
        <f t="shared" si="1"/>
        <v/>
      </c>
    </row>
    <row r="50" spans="2:16" ht="15" customHeight="1" x14ac:dyDescent="0.25">
      <c r="B50" s="2"/>
      <c r="C50" s="1">
        <v>49</v>
      </c>
      <c r="D50" t="s">
        <v>170</v>
      </c>
      <c r="E50" s="1" t="s">
        <v>171</v>
      </c>
      <c r="F50" s="1" t="s">
        <v>24</v>
      </c>
      <c r="G50" s="3">
        <v>2.6527777777777779E-2</v>
      </c>
      <c r="H50" s="4">
        <v>1.4379999999999999</v>
      </c>
      <c r="K50" t="e">
        <f>VLOOKUP($D50,Pressendye!$D$2:$H$57,5,0)</f>
        <v>#N/A</v>
      </c>
      <c r="L50" t="e">
        <f>VLOOKUP($D50,'Hill of Fare'!$D$2:$H$72,5,0)</f>
        <v>#N/A</v>
      </c>
      <c r="M50">
        <f>VLOOKUP($D50,'Mither Tap'!$D$2:$H$54,5,0)</f>
        <v>1.5189999999999999</v>
      </c>
      <c r="N50">
        <f>VLOOKUP($D50,'Cheyne Hill'!$D$2:$H$80,5,0)</f>
        <v>1.4379999999999999</v>
      </c>
      <c r="O50">
        <f t="shared" si="2"/>
        <v>2</v>
      </c>
      <c r="P50" t="str">
        <f t="shared" si="1"/>
        <v/>
      </c>
    </row>
    <row r="51" spans="2:16" ht="15" customHeight="1" x14ac:dyDescent="0.25">
      <c r="B51" s="2"/>
      <c r="C51" s="1">
        <v>50</v>
      </c>
      <c r="D51" t="s">
        <v>211</v>
      </c>
      <c r="E51" s="1" t="s">
        <v>171</v>
      </c>
      <c r="F51" s="1" t="s">
        <v>24</v>
      </c>
      <c r="G51" s="3">
        <v>2.6817129629629632E-2</v>
      </c>
      <c r="H51" s="4">
        <v>1.454</v>
      </c>
      <c r="K51" t="e">
        <f>VLOOKUP($D51,Pressendye!$D$2:$H$57,5,0)</f>
        <v>#N/A</v>
      </c>
      <c r="L51" t="e">
        <f>VLOOKUP($D51,'Hill of Fare'!$D$2:$H$72,5,0)</f>
        <v>#N/A</v>
      </c>
      <c r="M51" t="e">
        <f>VLOOKUP($D51,'Mither Tap'!$D$2:$H$54,5,0)</f>
        <v>#N/A</v>
      </c>
      <c r="N51">
        <f>VLOOKUP($D51,'Cheyne Hill'!$D$2:$H$80,5,0)</f>
        <v>1.454</v>
      </c>
      <c r="O51">
        <f t="shared" si="2"/>
        <v>1</v>
      </c>
      <c r="P51" t="str">
        <f t="shared" si="1"/>
        <v/>
      </c>
    </row>
    <row r="52" spans="2:16" ht="15" customHeight="1" x14ac:dyDescent="0.25">
      <c r="B52" s="2"/>
      <c r="C52" s="1">
        <v>51</v>
      </c>
      <c r="D52" t="s">
        <v>212</v>
      </c>
      <c r="E52" s="1" t="s">
        <v>7</v>
      </c>
      <c r="F52" s="1" t="s">
        <v>8</v>
      </c>
      <c r="G52" s="3">
        <v>2.6932870370370371E-2</v>
      </c>
      <c r="H52" s="4">
        <v>1.46</v>
      </c>
      <c r="K52" t="e">
        <f>VLOOKUP($D52,Pressendye!$D$2:$H$57,5,0)</f>
        <v>#N/A</v>
      </c>
      <c r="L52" t="e">
        <f>VLOOKUP($D52,'Hill of Fare'!$D$2:$H$72,5,0)</f>
        <v>#N/A</v>
      </c>
      <c r="M52" t="e">
        <f>VLOOKUP($D52,'Mither Tap'!$D$2:$H$54,5,0)</f>
        <v>#N/A</v>
      </c>
      <c r="N52">
        <f>VLOOKUP($D52,'Cheyne Hill'!$D$2:$H$80,5,0)</f>
        <v>1.46</v>
      </c>
      <c r="O52">
        <f t="shared" si="2"/>
        <v>1</v>
      </c>
      <c r="P52" t="str">
        <f t="shared" si="1"/>
        <v/>
      </c>
    </row>
    <row r="53" spans="2:16" ht="15" customHeight="1" x14ac:dyDescent="0.25">
      <c r="B53" s="2"/>
      <c r="C53" s="1">
        <v>52</v>
      </c>
      <c r="D53" t="s">
        <v>119</v>
      </c>
      <c r="E53" s="1" t="s">
        <v>7</v>
      </c>
      <c r="F53" s="1" t="s">
        <v>28</v>
      </c>
      <c r="G53" s="3">
        <v>2.6956018518518522E-2</v>
      </c>
      <c r="H53" s="4">
        <v>1.4610000000000001</v>
      </c>
      <c r="K53" t="e">
        <f>VLOOKUP($D53,Pressendye!$D$2:$H$57,5,0)</f>
        <v>#N/A</v>
      </c>
      <c r="L53">
        <f>VLOOKUP($D53,'Hill of Fare'!$D$2:$H$72,5,0)</f>
        <v>1.381</v>
      </c>
      <c r="M53">
        <f>VLOOKUP($D53,'Mither Tap'!$D$2:$H$54,5,0)</f>
        <v>1.4490000000000001</v>
      </c>
      <c r="N53">
        <f>VLOOKUP($D53,'Cheyne Hill'!$D$2:$H$80,5,0)</f>
        <v>1.4610000000000001</v>
      </c>
      <c r="O53">
        <f t="shared" si="2"/>
        <v>3</v>
      </c>
      <c r="P53">
        <f t="shared" si="1"/>
        <v>1</v>
      </c>
    </row>
    <row r="54" spans="2:16" ht="15" customHeight="1" x14ac:dyDescent="0.25">
      <c r="B54" s="2"/>
      <c r="C54" s="1">
        <v>53</v>
      </c>
      <c r="D54" t="s">
        <v>213</v>
      </c>
      <c r="E54" s="1" t="s">
        <v>171</v>
      </c>
      <c r="F54" s="1" t="s">
        <v>16</v>
      </c>
      <c r="G54" s="3">
        <v>2.6990740740740742E-2</v>
      </c>
      <c r="H54" s="4">
        <v>1.4630000000000001</v>
      </c>
      <c r="K54" t="e">
        <f>VLOOKUP($D54,Pressendye!$D$2:$H$57,5,0)</f>
        <v>#N/A</v>
      </c>
      <c r="L54" t="e">
        <f>VLOOKUP($D54,'Hill of Fare'!$D$2:$H$72,5,0)</f>
        <v>#N/A</v>
      </c>
      <c r="M54" t="e">
        <f>VLOOKUP($D54,'Mither Tap'!$D$2:$H$54,5,0)</f>
        <v>#N/A</v>
      </c>
      <c r="N54">
        <f>VLOOKUP($D54,'Cheyne Hill'!$D$2:$H$80,5,0)</f>
        <v>1.4630000000000001</v>
      </c>
      <c r="O54">
        <f t="shared" si="2"/>
        <v>1</v>
      </c>
      <c r="P54" t="str">
        <f t="shared" si="1"/>
        <v/>
      </c>
    </row>
    <row r="55" spans="2:16" ht="15" customHeight="1" x14ac:dyDescent="0.25">
      <c r="B55" s="2"/>
      <c r="C55" s="1">
        <v>54</v>
      </c>
      <c r="D55" t="s">
        <v>70</v>
      </c>
      <c r="E55" s="1" t="s">
        <v>11</v>
      </c>
      <c r="F55" s="1" t="s">
        <v>26</v>
      </c>
      <c r="G55" s="3">
        <v>2.7037037037037037E-2</v>
      </c>
      <c r="H55" s="4">
        <v>1.4650000000000001</v>
      </c>
      <c r="K55">
        <f>VLOOKUP($D55,Pressendye!$D$2:$H$57,5,0)</f>
        <v>1.4550000000000001</v>
      </c>
      <c r="L55">
        <f>VLOOKUP($D55,'Hill of Fare'!$D$2:$H$72,5,0)</f>
        <v>1.4550000000000001</v>
      </c>
      <c r="M55">
        <f>VLOOKUP($D55,'Mither Tap'!$D$2:$H$54,5,0)</f>
        <v>1.4710000000000001</v>
      </c>
      <c r="N55">
        <f>VLOOKUP($D55,'Cheyne Hill'!$D$2:$H$80,5,0)</f>
        <v>1.4650000000000001</v>
      </c>
      <c r="O55">
        <f t="shared" si="2"/>
        <v>4</v>
      </c>
      <c r="P55">
        <f t="shared" si="1"/>
        <v>1</v>
      </c>
    </row>
    <row r="56" spans="2:16" ht="15" customHeight="1" x14ac:dyDescent="0.25">
      <c r="B56" s="2"/>
      <c r="C56" s="1">
        <v>55</v>
      </c>
      <c r="D56" t="s">
        <v>126</v>
      </c>
      <c r="E56" s="1" t="s">
        <v>127</v>
      </c>
      <c r="F56" s="1" t="s">
        <v>8</v>
      </c>
      <c r="G56" s="3">
        <v>2.7210648148148147E-2</v>
      </c>
      <c r="H56" s="4">
        <v>1.4750000000000001</v>
      </c>
      <c r="K56" t="e">
        <f>VLOOKUP($D56,Pressendye!$D$2:$H$57,5,0)</f>
        <v>#N/A</v>
      </c>
      <c r="L56">
        <f>VLOOKUP($D56,'Hill of Fare'!$D$2:$H$72,5,0)</f>
        <v>1.522</v>
      </c>
      <c r="M56" t="e">
        <f>VLOOKUP($D56,'Mither Tap'!$D$2:$H$54,5,0)</f>
        <v>#N/A</v>
      </c>
      <c r="N56">
        <f>VLOOKUP($D56,'Cheyne Hill'!$D$2:$H$80,5,0)</f>
        <v>1.4750000000000001</v>
      </c>
      <c r="O56">
        <f t="shared" si="2"/>
        <v>2</v>
      </c>
      <c r="P56" t="str">
        <f t="shared" si="1"/>
        <v/>
      </c>
    </row>
    <row r="57" spans="2:16" ht="15" customHeight="1" x14ac:dyDescent="0.25">
      <c r="B57" s="2"/>
      <c r="C57" s="1">
        <v>56</v>
      </c>
      <c r="D57" t="s">
        <v>214</v>
      </c>
      <c r="E57" s="1" t="s">
        <v>200</v>
      </c>
      <c r="F57" s="1" t="s">
        <v>26</v>
      </c>
      <c r="G57" s="3">
        <v>2.7372685185185184E-2</v>
      </c>
      <c r="H57" s="4">
        <v>1.484</v>
      </c>
      <c r="K57" t="e">
        <f>VLOOKUP($D57,Pressendye!$D$2:$H$57,5,0)</f>
        <v>#N/A</v>
      </c>
      <c r="L57" t="e">
        <f>VLOOKUP($D57,'Hill of Fare'!$D$2:$H$72,5,0)</f>
        <v>#N/A</v>
      </c>
      <c r="M57" t="e">
        <f>VLOOKUP($D57,'Mither Tap'!$D$2:$H$54,5,0)</f>
        <v>#N/A</v>
      </c>
      <c r="N57">
        <f>VLOOKUP($D57,'Cheyne Hill'!$D$2:$H$80,5,0)</f>
        <v>1.484</v>
      </c>
      <c r="O57">
        <f t="shared" si="2"/>
        <v>1</v>
      </c>
      <c r="P57" t="str">
        <f t="shared" si="1"/>
        <v/>
      </c>
    </row>
    <row r="58" spans="2:16" ht="15" customHeight="1" x14ac:dyDescent="0.25">
      <c r="B58" s="2"/>
      <c r="C58" s="1">
        <v>57</v>
      </c>
      <c r="D58" t="s">
        <v>175</v>
      </c>
      <c r="E58" s="1" t="s">
        <v>13</v>
      </c>
      <c r="F58" s="1" t="s">
        <v>16</v>
      </c>
      <c r="G58" s="3">
        <v>2.7569444444444448E-2</v>
      </c>
      <c r="H58" s="4">
        <v>1.494</v>
      </c>
      <c r="K58" t="e">
        <f>VLOOKUP($D58,Pressendye!$D$2:$H$57,5,0)</f>
        <v>#N/A</v>
      </c>
      <c r="L58" t="e">
        <f>VLOOKUP($D58,'Hill of Fare'!$D$2:$H$72,5,0)</f>
        <v>#N/A</v>
      </c>
      <c r="M58">
        <f>VLOOKUP($D58,'Mither Tap'!$D$2:$H$54,5,0)</f>
        <v>1.722</v>
      </c>
      <c r="N58">
        <f>VLOOKUP($D58,'Cheyne Hill'!$D$2:$H$80,5,0)</f>
        <v>1.494</v>
      </c>
      <c r="O58">
        <f t="shared" si="2"/>
        <v>2</v>
      </c>
      <c r="P58" t="str">
        <f t="shared" si="1"/>
        <v/>
      </c>
    </row>
    <row r="59" spans="2:16" ht="15" customHeight="1" x14ac:dyDescent="0.25">
      <c r="B59" s="2"/>
      <c r="C59" s="1">
        <v>58</v>
      </c>
      <c r="D59" t="s">
        <v>215</v>
      </c>
      <c r="E59" s="1" t="s">
        <v>13</v>
      </c>
      <c r="F59" s="1" t="s">
        <v>24</v>
      </c>
      <c r="G59" s="3">
        <v>2.7685185185185188E-2</v>
      </c>
      <c r="H59" s="4">
        <v>1.5009999999999999</v>
      </c>
      <c r="K59" t="e">
        <f>VLOOKUP($D59,Pressendye!$D$2:$H$57,5,0)</f>
        <v>#N/A</v>
      </c>
      <c r="L59" t="e">
        <f>VLOOKUP($D59,'Hill of Fare'!$D$2:$H$72,5,0)</f>
        <v>#N/A</v>
      </c>
      <c r="M59" t="e">
        <f>VLOOKUP($D59,'Mither Tap'!$D$2:$H$54,5,0)</f>
        <v>#N/A</v>
      </c>
      <c r="N59">
        <f>VLOOKUP($D59,'Cheyne Hill'!$D$2:$H$80,5,0)</f>
        <v>1.5009999999999999</v>
      </c>
      <c r="O59">
        <f t="shared" ref="O59:O80" si="3">COUNT(K59:N59)</f>
        <v>1</v>
      </c>
      <c r="P59" t="str">
        <f t="shared" si="1"/>
        <v/>
      </c>
    </row>
    <row r="60" spans="2:16" ht="15" customHeight="1" x14ac:dyDescent="0.25">
      <c r="B60" s="2"/>
      <c r="C60" s="1">
        <v>59</v>
      </c>
      <c r="D60" t="s">
        <v>216</v>
      </c>
      <c r="E60" s="1" t="s">
        <v>11</v>
      </c>
      <c r="F60" s="1" t="s">
        <v>26</v>
      </c>
      <c r="G60" s="3">
        <v>2.7800925925925923E-2</v>
      </c>
      <c r="H60" s="4">
        <v>1.5069999999999999</v>
      </c>
      <c r="K60" t="e">
        <f>VLOOKUP($D60,Pressendye!$D$2:$H$57,5,0)</f>
        <v>#N/A</v>
      </c>
      <c r="L60" t="e">
        <f>VLOOKUP($D60,'Hill of Fare'!$D$2:$H$72,5,0)</f>
        <v>#N/A</v>
      </c>
      <c r="M60" t="e">
        <f>VLOOKUP($D60,'Mither Tap'!$D$2:$H$54,5,0)</f>
        <v>#N/A</v>
      </c>
      <c r="N60">
        <f>VLOOKUP($D60,'Cheyne Hill'!$D$2:$H$80,5,0)</f>
        <v>1.5069999999999999</v>
      </c>
      <c r="O60">
        <f t="shared" si="3"/>
        <v>1</v>
      </c>
      <c r="P60" t="str">
        <f t="shared" si="1"/>
        <v/>
      </c>
    </row>
    <row r="61" spans="2:16" ht="15" customHeight="1" x14ac:dyDescent="0.25">
      <c r="B61" s="2"/>
      <c r="C61" s="1">
        <v>60</v>
      </c>
      <c r="D61" t="s">
        <v>131</v>
      </c>
      <c r="E61" s="1" t="s">
        <v>13</v>
      </c>
      <c r="F61" s="1" t="s">
        <v>8</v>
      </c>
      <c r="G61" s="3">
        <v>2.7951388888888887E-2</v>
      </c>
      <c r="H61" s="4">
        <v>1.5149999999999999</v>
      </c>
      <c r="K61" t="e">
        <f>VLOOKUP($D61,Pressendye!$D$2:$H$57,5,0)</f>
        <v>#N/A</v>
      </c>
      <c r="L61">
        <f>VLOOKUP($D61,'Hill of Fare'!$D$2:$H$72,5,0)</f>
        <v>1.5649999999999999</v>
      </c>
      <c r="M61" t="e">
        <f>VLOOKUP($D61,'Mither Tap'!$D$2:$H$54,5,0)</f>
        <v>#N/A</v>
      </c>
      <c r="N61">
        <f>VLOOKUP($D61,'Cheyne Hill'!$D$2:$H$80,5,0)</f>
        <v>1.5149999999999999</v>
      </c>
      <c r="O61">
        <f t="shared" si="3"/>
        <v>2</v>
      </c>
      <c r="P61" t="str">
        <f t="shared" si="1"/>
        <v/>
      </c>
    </row>
    <row r="62" spans="2:16" ht="15" customHeight="1" x14ac:dyDescent="0.25">
      <c r="B62" s="2"/>
      <c r="C62" s="1">
        <v>61</v>
      </c>
      <c r="D62" t="s">
        <v>217</v>
      </c>
      <c r="E62" s="1" t="s">
        <v>218</v>
      </c>
      <c r="F62" s="1" t="s">
        <v>16</v>
      </c>
      <c r="G62" s="3">
        <v>2.7962962962962964E-2</v>
      </c>
      <c r="H62" s="4">
        <v>1.516</v>
      </c>
      <c r="K62" t="e">
        <f>VLOOKUP($D62,Pressendye!$D$2:$H$57,5,0)</f>
        <v>#N/A</v>
      </c>
      <c r="L62" t="e">
        <f>VLOOKUP($D62,'Hill of Fare'!$D$2:$H$72,5,0)</f>
        <v>#N/A</v>
      </c>
      <c r="M62" t="e">
        <f>VLOOKUP($D62,'Mither Tap'!$D$2:$H$54,5,0)</f>
        <v>#N/A</v>
      </c>
      <c r="N62">
        <f>VLOOKUP($D62,'Cheyne Hill'!$D$2:$H$80,5,0)</f>
        <v>1.516</v>
      </c>
      <c r="O62">
        <f t="shared" si="3"/>
        <v>1</v>
      </c>
      <c r="P62" t="str">
        <f t="shared" si="1"/>
        <v/>
      </c>
    </row>
    <row r="63" spans="2:16" ht="15" customHeight="1" x14ac:dyDescent="0.25">
      <c r="B63" s="2"/>
      <c r="C63" s="1">
        <v>62</v>
      </c>
      <c r="D63" t="s">
        <v>219</v>
      </c>
      <c r="E63" s="1" t="s">
        <v>171</v>
      </c>
      <c r="F63" s="1" t="s">
        <v>67</v>
      </c>
      <c r="G63" s="3">
        <v>2.8078703703703703E-2</v>
      </c>
      <c r="H63" s="4">
        <v>1.522</v>
      </c>
      <c r="K63" t="e">
        <f>VLOOKUP($D63,Pressendye!$D$2:$H$57,5,0)</f>
        <v>#N/A</v>
      </c>
      <c r="L63" t="e">
        <f>VLOOKUP($D63,'Hill of Fare'!$D$2:$H$72,5,0)</f>
        <v>#N/A</v>
      </c>
      <c r="M63" t="e">
        <f>VLOOKUP($D63,'Mither Tap'!$D$2:$H$54,5,0)</f>
        <v>#N/A</v>
      </c>
      <c r="N63">
        <f>VLOOKUP($D63,'Cheyne Hill'!$D$2:$H$80,5,0)</f>
        <v>1.522</v>
      </c>
      <c r="O63">
        <f t="shared" si="3"/>
        <v>1</v>
      </c>
      <c r="P63" t="str">
        <f t="shared" si="1"/>
        <v/>
      </c>
    </row>
    <row r="64" spans="2:16" ht="15" customHeight="1" x14ac:dyDescent="0.25">
      <c r="B64" s="2"/>
      <c r="C64" s="1">
        <v>63</v>
      </c>
      <c r="D64" t="s">
        <v>220</v>
      </c>
      <c r="E64" s="1" t="s">
        <v>18</v>
      </c>
      <c r="F64" s="1" t="s">
        <v>26</v>
      </c>
      <c r="G64" s="3">
        <v>2.8668981481481479E-2</v>
      </c>
      <c r="H64" s="4">
        <v>1.554</v>
      </c>
      <c r="K64" t="e">
        <f>VLOOKUP($D64,Pressendye!$D$2:$H$57,5,0)</f>
        <v>#N/A</v>
      </c>
      <c r="L64" t="e">
        <f>VLOOKUP($D64,'Hill of Fare'!$D$2:$H$72,5,0)</f>
        <v>#N/A</v>
      </c>
      <c r="M64" t="e">
        <f>VLOOKUP($D64,'Mither Tap'!$D$2:$H$54,5,0)</f>
        <v>#N/A</v>
      </c>
      <c r="N64">
        <f>VLOOKUP($D64,'Cheyne Hill'!$D$2:$H$80,5,0)</f>
        <v>1.554</v>
      </c>
      <c r="O64">
        <f t="shared" si="3"/>
        <v>1</v>
      </c>
      <c r="P64" t="str">
        <f t="shared" si="1"/>
        <v/>
      </c>
    </row>
    <row r="65" spans="2:16" ht="15" customHeight="1" x14ac:dyDescent="0.25">
      <c r="B65" s="2"/>
      <c r="C65" s="1">
        <v>64</v>
      </c>
      <c r="D65" t="s">
        <v>221</v>
      </c>
      <c r="E65" s="1" t="s">
        <v>200</v>
      </c>
      <c r="F65" s="1" t="s">
        <v>142</v>
      </c>
      <c r="G65" s="3">
        <v>2.8923611111111108E-2</v>
      </c>
      <c r="H65" s="4">
        <v>1.5680000000000001</v>
      </c>
      <c r="K65" t="e">
        <f>VLOOKUP($D65,Pressendye!$D$2:$H$57,5,0)</f>
        <v>#N/A</v>
      </c>
      <c r="L65" t="e">
        <f>VLOOKUP($D65,'Hill of Fare'!$D$2:$H$72,5,0)</f>
        <v>#N/A</v>
      </c>
      <c r="M65" t="e">
        <f>VLOOKUP($D65,'Mither Tap'!$D$2:$H$54,5,0)</f>
        <v>#N/A</v>
      </c>
      <c r="N65">
        <f>VLOOKUP($D65,'Cheyne Hill'!$D$2:$H$80,5,0)</f>
        <v>1.5680000000000001</v>
      </c>
      <c r="O65">
        <f t="shared" si="3"/>
        <v>1</v>
      </c>
      <c r="P65" t="str">
        <f t="shared" si="1"/>
        <v/>
      </c>
    </row>
    <row r="66" spans="2:16" ht="15" customHeight="1" x14ac:dyDescent="0.25">
      <c r="B66" s="2"/>
      <c r="C66" s="1">
        <v>65</v>
      </c>
      <c r="D66" t="s">
        <v>129</v>
      </c>
      <c r="E66" s="1" t="s">
        <v>13</v>
      </c>
      <c r="F66" s="1" t="s">
        <v>26</v>
      </c>
      <c r="G66" s="3">
        <v>2.9050925925925928E-2</v>
      </c>
      <c r="H66" s="4">
        <v>1.575</v>
      </c>
      <c r="K66" t="e">
        <f>VLOOKUP($D66,Pressendye!$D$2:$H$57,5,0)</f>
        <v>#N/A</v>
      </c>
      <c r="L66">
        <f>VLOOKUP($D66,'Hill of Fare'!$D$2:$H$72,5,0)</f>
        <v>1.56</v>
      </c>
      <c r="M66" t="e">
        <f>VLOOKUP($D66,'Mither Tap'!$D$2:$H$54,5,0)</f>
        <v>#N/A</v>
      </c>
      <c r="N66">
        <f>VLOOKUP($D66,'Cheyne Hill'!$D$2:$H$80,5,0)</f>
        <v>1.575</v>
      </c>
      <c r="O66">
        <f t="shared" si="3"/>
        <v>2</v>
      </c>
      <c r="P66" t="str">
        <f t="shared" si="1"/>
        <v/>
      </c>
    </row>
    <row r="67" spans="2:16" ht="15" customHeight="1" x14ac:dyDescent="0.25">
      <c r="B67" s="2"/>
      <c r="C67" s="1">
        <v>66</v>
      </c>
      <c r="D67" t="s">
        <v>222</v>
      </c>
      <c r="E67" s="1" t="s">
        <v>90</v>
      </c>
      <c r="F67" s="1" t="s">
        <v>26</v>
      </c>
      <c r="G67" s="3">
        <v>2.9074074074074075E-2</v>
      </c>
      <c r="H67" s="4">
        <v>1.5760000000000001</v>
      </c>
      <c r="K67" t="e">
        <f>VLOOKUP($D67,Pressendye!$D$2:$H$57,5,0)</f>
        <v>#N/A</v>
      </c>
      <c r="L67" t="e">
        <f>VLOOKUP($D67,'Hill of Fare'!$D$2:$H$72,5,0)</f>
        <v>#N/A</v>
      </c>
      <c r="M67" t="e">
        <f>VLOOKUP($D67,'Mither Tap'!$D$2:$H$54,5,0)</f>
        <v>#N/A</v>
      </c>
      <c r="N67">
        <f>VLOOKUP($D67,'Cheyne Hill'!$D$2:$H$80,5,0)</f>
        <v>1.5760000000000001</v>
      </c>
      <c r="O67">
        <f t="shared" si="3"/>
        <v>1</v>
      </c>
      <c r="P67" t="str">
        <f t="shared" ref="P67:P80" si="4">IF(O67&gt;2,1,"")</f>
        <v/>
      </c>
    </row>
    <row r="68" spans="2:16" ht="15" customHeight="1" x14ac:dyDescent="0.25">
      <c r="B68" s="2"/>
      <c r="C68" s="1">
        <v>67</v>
      </c>
      <c r="D68" t="s">
        <v>223</v>
      </c>
      <c r="E68" s="1" t="s">
        <v>200</v>
      </c>
      <c r="F68" s="1" t="s">
        <v>142</v>
      </c>
      <c r="G68" s="3">
        <v>2.9930555555555557E-2</v>
      </c>
      <c r="H68" s="4">
        <v>1.6220000000000001</v>
      </c>
      <c r="K68" t="e">
        <f>VLOOKUP($D68,Pressendye!$D$2:$H$57,5,0)</f>
        <v>#N/A</v>
      </c>
      <c r="L68" t="e">
        <f>VLOOKUP($D68,'Hill of Fare'!$D$2:$H$72,5,0)</f>
        <v>#N/A</v>
      </c>
      <c r="M68" t="e">
        <f>VLOOKUP($D68,'Mither Tap'!$D$2:$H$54,5,0)</f>
        <v>#N/A</v>
      </c>
      <c r="N68">
        <f>VLOOKUP($D68,'Cheyne Hill'!$D$2:$H$80,5,0)</f>
        <v>1.6220000000000001</v>
      </c>
      <c r="O68">
        <f t="shared" si="3"/>
        <v>1</v>
      </c>
      <c r="P68" t="str">
        <f t="shared" si="4"/>
        <v/>
      </c>
    </row>
    <row r="69" spans="2:16" ht="15" customHeight="1" x14ac:dyDescent="0.25">
      <c r="B69" s="2"/>
      <c r="C69" s="1">
        <v>68</v>
      </c>
      <c r="D69" t="s">
        <v>224</v>
      </c>
      <c r="E69" s="1" t="s">
        <v>13</v>
      </c>
      <c r="F69" s="1" t="s">
        <v>8</v>
      </c>
      <c r="G69" s="3">
        <v>2.9976851851851852E-2</v>
      </c>
      <c r="H69" s="4">
        <v>1.625</v>
      </c>
      <c r="K69" t="e">
        <f>VLOOKUP($D69,Pressendye!$D$2:$H$57,5,0)</f>
        <v>#N/A</v>
      </c>
      <c r="L69" t="e">
        <f>VLOOKUP($D69,'Hill of Fare'!$D$2:$H$72,5,0)</f>
        <v>#N/A</v>
      </c>
      <c r="M69" t="e">
        <f>VLOOKUP($D69,'Mither Tap'!$D$2:$H$54,5,0)</f>
        <v>#N/A</v>
      </c>
      <c r="N69">
        <f>VLOOKUP($D69,'Cheyne Hill'!$D$2:$H$80,5,0)</f>
        <v>1.625</v>
      </c>
      <c r="O69">
        <f t="shared" si="3"/>
        <v>1</v>
      </c>
      <c r="P69" t="str">
        <f t="shared" si="4"/>
        <v/>
      </c>
    </row>
    <row r="70" spans="2:16" ht="15" customHeight="1" x14ac:dyDescent="0.25">
      <c r="B70" s="2"/>
      <c r="C70" s="1">
        <v>69</v>
      </c>
      <c r="D70" t="s">
        <v>225</v>
      </c>
      <c r="E70" s="1" t="s">
        <v>171</v>
      </c>
      <c r="F70" s="1" t="s">
        <v>8</v>
      </c>
      <c r="G70" s="3">
        <v>3.006944444444444E-2</v>
      </c>
      <c r="H70" s="4">
        <v>1.63</v>
      </c>
      <c r="K70" t="e">
        <f>VLOOKUP($D70,Pressendye!$D$2:$H$57,5,0)</f>
        <v>#N/A</v>
      </c>
      <c r="L70" t="e">
        <f>VLOOKUP($D70,'Hill of Fare'!$D$2:$H$72,5,0)</f>
        <v>#N/A</v>
      </c>
      <c r="M70" t="e">
        <f>VLOOKUP($D70,'Mither Tap'!$D$2:$H$54,5,0)</f>
        <v>#N/A</v>
      </c>
      <c r="N70">
        <f>VLOOKUP($D70,'Cheyne Hill'!$D$2:$H$80,5,0)</f>
        <v>1.63</v>
      </c>
      <c r="O70">
        <f t="shared" si="3"/>
        <v>1</v>
      </c>
      <c r="P70" t="str">
        <f t="shared" si="4"/>
        <v/>
      </c>
    </row>
    <row r="71" spans="2:16" ht="15" customHeight="1" x14ac:dyDescent="0.25">
      <c r="B71" s="2"/>
      <c r="C71" s="1">
        <v>70</v>
      </c>
      <c r="D71" t="s">
        <v>136</v>
      </c>
      <c r="E71" s="1" t="s">
        <v>7</v>
      </c>
      <c r="F71" s="1" t="s">
        <v>24</v>
      </c>
      <c r="G71" s="3">
        <v>3.0335648148148143E-2</v>
      </c>
      <c r="H71" s="4">
        <v>1.6439999999999999</v>
      </c>
      <c r="K71" t="e">
        <f>VLOOKUP($D71,Pressendye!$D$2:$H$57,5,0)</f>
        <v>#N/A</v>
      </c>
      <c r="L71">
        <f>VLOOKUP($D71,'Hill of Fare'!$D$2:$H$72,5,0)</f>
        <v>1.631</v>
      </c>
      <c r="M71">
        <f>VLOOKUP($D71,'Mither Tap'!$D$2:$H$54,5,0)</f>
        <v>1.6879999999999999</v>
      </c>
      <c r="N71">
        <f>VLOOKUP($D71,'Cheyne Hill'!$D$2:$H$80,5,0)</f>
        <v>1.6439999999999999</v>
      </c>
      <c r="O71">
        <f t="shared" si="3"/>
        <v>3</v>
      </c>
      <c r="P71">
        <f t="shared" si="4"/>
        <v>1</v>
      </c>
    </row>
    <row r="72" spans="2:16" ht="15" customHeight="1" x14ac:dyDescent="0.25">
      <c r="B72" s="2"/>
      <c r="C72" s="1">
        <v>71</v>
      </c>
      <c r="D72" t="s">
        <v>226</v>
      </c>
      <c r="E72" s="1" t="s">
        <v>11</v>
      </c>
      <c r="F72" s="1" t="s">
        <v>83</v>
      </c>
      <c r="G72" s="3">
        <v>3.050925925925926E-2</v>
      </c>
      <c r="H72" s="4">
        <v>1.6539999999999999</v>
      </c>
      <c r="K72" t="e">
        <f>VLOOKUP($D72,Pressendye!$D$2:$H$57,5,0)</f>
        <v>#N/A</v>
      </c>
      <c r="L72" t="e">
        <f>VLOOKUP($D72,'Hill of Fare'!$D$2:$H$72,5,0)</f>
        <v>#N/A</v>
      </c>
      <c r="M72" t="e">
        <f>VLOOKUP($D72,'Mither Tap'!$D$2:$H$54,5,0)</f>
        <v>#N/A</v>
      </c>
      <c r="N72">
        <f>VLOOKUP($D72,'Cheyne Hill'!$D$2:$H$80,5,0)</f>
        <v>1.6539999999999999</v>
      </c>
      <c r="O72">
        <f t="shared" si="3"/>
        <v>1</v>
      </c>
      <c r="P72" t="str">
        <f t="shared" si="4"/>
        <v/>
      </c>
    </row>
    <row r="73" spans="2:16" ht="15" customHeight="1" x14ac:dyDescent="0.25">
      <c r="B73" s="2"/>
      <c r="C73" s="1">
        <v>72</v>
      </c>
      <c r="D73" t="s">
        <v>227</v>
      </c>
      <c r="E73" s="1" t="s">
        <v>171</v>
      </c>
      <c r="F73" s="1" t="s">
        <v>16</v>
      </c>
      <c r="G73" s="3">
        <v>3.0752314814814816E-2</v>
      </c>
      <c r="H73" s="4">
        <v>1.667</v>
      </c>
      <c r="K73" t="e">
        <f>VLOOKUP($D73,Pressendye!$D$2:$H$57,5,0)</f>
        <v>#N/A</v>
      </c>
      <c r="L73" t="e">
        <f>VLOOKUP($D73,'Hill of Fare'!$D$2:$H$72,5,0)</f>
        <v>#N/A</v>
      </c>
      <c r="M73" t="e">
        <f>VLOOKUP($D73,'Mither Tap'!$D$2:$H$54,5,0)</f>
        <v>#N/A</v>
      </c>
      <c r="N73">
        <f>VLOOKUP($D73,'Cheyne Hill'!$D$2:$H$80,5,0)</f>
        <v>1.667</v>
      </c>
      <c r="O73">
        <f t="shared" si="3"/>
        <v>1</v>
      </c>
      <c r="P73" t="str">
        <f t="shared" si="4"/>
        <v/>
      </c>
    </row>
    <row r="74" spans="2:16" ht="15" customHeight="1" x14ac:dyDescent="0.25">
      <c r="B74" s="2"/>
      <c r="C74" s="1">
        <v>73</v>
      </c>
      <c r="D74" t="s">
        <v>228</v>
      </c>
      <c r="E74" s="1" t="s">
        <v>11</v>
      </c>
      <c r="F74" s="1" t="s">
        <v>67</v>
      </c>
      <c r="G74" s="3">
        <v>3.079861111111111E-2</v>
      </c>
      <c r="H74" s="4">
        <v>1.669</v>
      </c>
      <c r="K74" t="e">
        <f>VLOOKUP($D74,Pressendye!$D$2:$H$57,5,0)</f>
        <v>#N/A</v>
      </c>
      <c r="L74" t="e">
        <f>VLOOKUP($D74,'Hill of Fare'!$D$2:$H$72,5,0)</f>
        <v>#N/A</v>
      </c>
      <c r="M74" t="e">
        <f>VLOOKUP($D74,'Mither Tap'!$D$2:$H$54,5,0)</f>
        <v>#N/A</v>
      </c>
      <c r="N74">
        <f>VLOOKUP($D74,'Cheyne Hill'!$D$2:$H$80,5,0)</f>
        <v>1.669</v>
      </c>
      <c r="O74">
        <f t="shared" si="3"/>
        <v>1</v>
      </c>
      <c r="P74" t="str">
        <f t="shared" si="4"/>
        <v/>
      </c>
    </row>
    <row r="75" spans="2:16" ht="15" customHeight="1" x14ac:dyDescent="0.25">
      <c r="B75" s="2"/>
      <c r="C75" s="1">
        <v>74</v>
      </c>
      <c r="D75" t="s">
        <v>81</v>
      </c>
      <c r="E75" s="1" t="s">
        <v>7</v>
      </c>
      <c r="F75" s="1" t="s">
        <v>16</v>
      </c>
      <c r="G75" s="3">
        <v>3.0810185185185187E-2</v>
      </c>
      <c r="H75" s="4">
        <v>1.67</v>
      </c>
      <c r="K75">
        <f>VLOOKUP($D75,Pressendye!$D$2:$H$57,5,0)</f>
        <v>1.823</v>
      </c>
      <c r="L75" t="e">
        <f>VLOOKUP($D75,'Hill of Fare'!$D$2:$H$72,5,0)</f>
        <v>#N/A</v>
      </c>
      <c r="M75" t="e">
        <f>VLOOKUP($D75,'Mither Tap'!$D$2:$H$54,5,0)</f>
        <v>#N/A</v>
      </c>
      <c r="N75">
        <f>VLOOKUP($D75,'Cheyne Hill'!$D$2:$H$80,5,0)</f>
        <v>1.67</v>
      </c>
      <c r="O75">
        <f t="shared" si="3"/>
        <v>2</v>
      </c>
      <c r="P75" t="str">
        <f t="shared" si="4"/>
        <v/>
      </c>
    </row>
    <row r="76" spans="2:16" ht="15" customHeight="1" x14ac:dyDescent="0.25">
      <c r="B76" s="2"/>
      <c r="C76" s="1">
        <v>75</v>
      </c>
      <c r="D76" t="s">
        <v>229</v>
      </c>
      <c r="E76" s="1" t="s">
        <v>47</v>
      </c>
      <c r="F76" s="1" t="s">
        <v>24</v>
      </c>
      <c r="G76" s="3">
        <v>3.107638888888889E-2</v>
      </c>
      <c r="H76" s="4">
        <v>1.6839999999999999</v>
      </c>
      <c r="K76" t="e">
        <f>VLOOKUP($D76,Pressendye!$D$2:$H$57,5,0)</f>
        <v>#N/A</v>
      </c>
      <c r="L76" t="e">
        <f>VLOOKUP($D76,'Hill of Fare'!$D$2:$H$72,5,0)</f>
        <v>#N/A</v>
      </c>
      <c r="M76" t="e">
        <f>VLOOKUP($D76,'Mither Tap'!$D$2:$H$54,5,0)</f>
        <v>#N/A</v>
      </c>
      <c r="N76">
        <f>VLOOKUP($D76,'Cheyne Hill'!$D$2:$H$80,5,0)</f>
        <v>1.6839999999999999</v>
      </c>
      <c r="O76">
        <f t="shared" si="3"/>
        <v>1</v>
      </c>
      <c r="P76" t="str">
        <f t="shared" si="4"/>
        <v/>
      </c>
    </row>
    <row r="77" spans="2:16" ht="15" customHeight="1" x14ac:dyDescent="0.25">
      <c r="B77" s="2"/>
      <c r="C77" s="1">
        <v>76</v>
      </c>
      <c r="D77" t="s">
        <v>230</v>
      </c>
      <c r="E77" s="1" t="s">
        <v>47</v>
      </c>
      <c r="F77" s="1" t="s">
        <v>8</v>
      </c>
      <c r="G77" s="3">
        <v>3.1111111111111107E-2</v>
      </c>
      <c r="H77" s="4">
        <v>1.6859999999999999</v>
      </c>
      <c r="K77" t="e">
        <f>VLOOKUP($D77,Pressendye!$D$2:$H$57,5,0)</f>
        <v>#N/A</v>
      </c>
      <c r="L77" t="e">
        <f>VLOOKUP($D77,'Hill of Fare'!$D$2:$H$72,5,0)</f>
        <v>#N/A</v>
      </c>
      <c r="M77" t="e">
        <f>VLOOKUP($D77,'Mither Tap'!$D$2:$H$54,5,0)</f>
        <v>#N/A</v>
      </c>
      <c r="N77">
        <f>VLOOKUP($D77,'Cheyne Hill'!$D$2:$H$80,5,0)</f>
        <v>1.6859999999999999</v>
      </c>
      <c r="O77">
        <f t="shared" si="3"/>
        <v>1</v>
      </c>
      <c r="P77" t="str">
        <f t="shared" si="4"/>
        <v/>
      </c>
    </row>
    <row r="78" spans="2:16" ht="15" customHeight="1" x14ac:dyDescent="0.25">
      <c r="B78" s="2"/>
      <c r="C78" s="1">
        <v>77</v>
      </c>
      <c r="D78" t="s">
        <v>231</v>
      </c>
      <c r="E78" s="1" t="s">
        <v>13</v>
      </c>
      <c r="F78" s="1" t="s">
        <v>16</v>
      </c>
      <c r="G78" s="3">
        <v>3.2071759259259258E-2</v>
      </c>
      <c r="H78" s="4">
        <v>1.738</v>
      </c>
      <c r="K78" t="e">
        <f>VLOOKUP($D78,Pressendye!$D$2:$H$57,5,0)</f>
        <v>#N/A</v>
      </c>
      <c r="L78" t="e">
        <f>VLOOKUP($D78,'Hill of Fare'!$D$2:$H$72,5,0)</f>
        <v>#N/A</v>
      </c>
      <c r="M78" t="e">
        <f>VLOOKUP($D78,'Mither Tap'!$D$2:$H$54,5,0)</f>
        <v>#N/A</v>
      </c>
      <c r="N78">
        <f>VLOOKUP($D78,'Cheyne Hill'!$D$2:$H$80,5,0)</f>
        <v>1.738</v>
      </c>
      <c r="O78">
        <f t="shared" si="3"/>
        <v>1</v>
      </c>
      <c r="P78" t="str">
        <f t="shared" si="4"/>
        <v/>
      </c>
    </row>
    <row r="79" spans="2:16" ht="15" customHeight="1" x14ac:dyDescent="0.25">
      <c r="B79" s="2"/>
      <c r="C79" s="1">
        <v>78</v>
      </c>
      <c r="D79" t="s">
        <v>141</v>
      </c>
      <c r="E79" s="1" t="s">
        <v>18</v>
      </c>
      <c r="F79" s="1" t="s">
        <v>142</v>
      </c>
      <c r="G79" s="3">
        <v>3.2951388888888891E-2</v>
      </c>
      <c r="H79" s="4">
        <v>1.786</v>
      </c>
      <c r="K79" t="e">
        <f>VLOOKUP($D79,Pressendye!$D$2:$H$57,5,0)</f>
        <v>#N/A</v>
      </c>
      <c r="L79">
        <f>VLOOKUP($D79,'Hill of Fare'!$D$2:$H$72,5,0)</f>
        <v>1.9419999999999999</v>
      </c>
      <c r="M79">
        <f>VLOOKUP($D79,'Mither Tap'!$D$2:$H$54,5,0)</f>
        <v>1.827</v>
      </c>
      <c r="N79">
        <f>VLOOKUP($D79,'Cheyne Hill'!$D$2:$H$80,5,0)</f>
        <v>1.786</v>
      </c>
      <c r="O79">
        <f t="shared" si="3"/>
        <v>3</v>
      </c>
      <c r="P79">
        <f t="shared" si="4"/>
        <v>1</v>
      </c>
    </row>
    <row r="80" spans="2:16" ht="15" customHeight="1" x14ac:dyDescent="0.25">
      <c r="B80" s="2"/>
      <c r="C80" s="1">
        <v>79</v>
      </c>
      <c r="D80" t="s">
        <v>232</v>
      </c>
      <c r="E80" s="1" t="s">
        <v>11</v>
      </c>
      <c r="F80" s="1" t="s">
        <v>142</v>
      </c>
      <c r="G80" s="3">
        <v>3.7523148148148146E-2</v>
      </c>
      <c r="H80" s="4">
        <v>2.0339999999999998</v>
      </c>
      <c r="K80" t="e">
        <f>VLOOKUP($D80,Pressendye!$D$2:$H$57,5,0)</f>
        <v>#N/A</v>
      </c>
      <c r="L80" t="e">
        <f>VLOOKUP($D80,'Hill of Fare'!$D$2:$H$72,5,0)</f>
        <v>#N/A</v>
      </c>
      <c r="M80" t="e">
        <f>VLOOKUP($D80,'Mither Tap'!$D$2:$H$54,5,0)</f>
        <v>#N/A</v>
      </c>
      <c r="N80">
        <f>VLOOKUP($D80,'Cheyne Hill'!$D$2:$H$80,5,0)</f>
        <v>2.0339999999999998</v>
      </c>
      <c r="O80">
        <f t="shared" si="3"/>
        <v>1</v>
      </c>
      <c r="P80" t="str">
        <f t="shared" si="4"/>
        <v/>
      </c>
    </row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097" r:id="rId3" name="Control 1">
          <controlPr defaultSize="0" autoPict="0" r:id="rId4">
            <anchor moveWithCells="1">
              <from>
                <xdr:col>1</xdr:col>
                <xdr:colOff>0</xdr:colOff>
                <xdr:row>11</xdr:row>
                <xdr:rowOff>0</xdr:rowOff>
              </from>
              <to>
                <xdr:col>1</xdr:col>
                <xdr:colOff>152400</xdr:colOff>
                <xdr:row>11</xdr:row>
                <xdr:rowOff>104775</xdr:rowOff>
              </to>
            </anchor>
          </controlPr>
        </control>
      </mc:Choice>
      <mc:Fallback>
        <control shapeId="4097" r:id="rId3" name="Control 1"/>
      </mc:Fallback>
    </mc:AlternateContent>
    <mc:AlternateContent xmlns:mc="http://schemas.openxmlformats.org/markup-compatibility/2006">
      <mc:Choice Requires="x14">
        <control shapeId="4098" r:id="rId5" name="Control 2">
          <controlPr defaultSize="0" autoPict="0" r:id="rId4">
            <anchor moveWithCells="1">
              <from>
                <xdr:col>1</xdr:col>
                <xdr:colOff>0</xdr:colOff>
                <xdr:row>13</xdr:row>
                <xdr:rowOff>0</xdr:rowOff>
              </from>
              <to>
                <xdr:col>1</xdr:col>
                <xdr:colOff>152400</xdr:colOff>
                <xdr:row>13</xdr:row>
                <xdr:rowOff>104775</xdr:rowOff>
              </to>
            </anchor>
          </controlPr>
        </control>
      </mc:Choice>
      <mc:Fallback>
        <control shapeId="4098" r:id="rId5" name="Control 2"/>
      </mc:Fallback>
    </mc:AlternateContent>
    <mc:AlternateContent xmlns:mc="http://schemas.openxmlformats.org/markup-compatibility/2006">
      <mc:Choice Requires="x14">
        <control shapeId="4099" r:id="rId6" name="Control 3">
          <controlPr defaultSize="0" autoPict="0" r:id="rId4">
            <anchor moveWithCells="1">
              <from>
                <xdr:col>1</xdr:col>
                <xdr:colOff>0</xdr:colOff>
                <xdr:row>14</xdr:row>
                <xdr:rowOff>0</xdr:rowOff>
              </from>
              <to>
                <xdr:col>1</xdr:col>
                <xdr:colOff>152400</xdr:colOff>
                <xdr:row>14</xdr:row>
                <xdr:rowOff>104775</xdr:rowOff>
              </to>
            </anchor>
          </controlPr>
        </control>
      </mc:Choice>
      <mc:Fallback>
        <control shapeId="4099" r:id="rId6" name="Control 3"/>
      </mc:Fallback>
    </mc:AlternateContent>
    <mc:AlternateContent xmlns:mc="http://schemas.openxmlformats.org/markup-compatibility/2006">
      <mc:Choice Requires="x14">
        <control shapeId="4100" r:id="rId7" name="Control 4">
          <controlPr defaultSize="0" autoPict="0" r:id="rId4">
            <anchor moveWithCells="1">
              <from>
                <xdr:col>1</xdr:col>
                <xdr:colOff>0</xdr:colOff>
                <xdr:row>17</xdr:row>
                <xdr:rowOff>0</xdr:rowOff>
              </from>
              <to>
                <xdr:col>1</xdr:col>
                <xdr:colOff>152400</xdr:colOff>
                <xdr:row>17</xdr:row>
                <xdr:rowOff>104775</xdr:rowOff>
              </to>
            </anchor>
          </controlPr>
        </control>
      </mc:Choice>
      <mc:Fallback>
        <control shapeId="4100" r:id="rId7" name="Control 4"/>
      </mc:Fallback>
    </mc:AlternateContent>
    <mc:AlternateContent xmlns:mc="http://schemas.openxmlformats.org/markup-compatibility/2006">
      <mc:Choice Requires="x14">
        <control shapeId="4101" r:id="rId8" name="Control 5">
          <controlPr defaultSize="0" autoPict="0" r:id="rId4">
            <anchor moveWithCells="1">
              <from>
                <xdr:col>1</xdr:col>
                <xdr:colOff>0</xdr:colOff>
                <xdr:row>20</xdr:row>
                <xdr:rowOff>0</xdr:rowOff>
              </from>
              <to>
                <xdr:col>1</xdr:col>
                <xdr:colOff>152400</xdr:colOff>
                <xdr:row>20</xdr:row>
                <xdr:rowOff>104775</xdr:rowOff>
              </to>
            </anchor>
          </controlPr>
        </control>
      </mc:Choice>
      <mc:Fallback>
        <control shapeId="4101" r:id="rId8" name="Control 5"/>
      </mc:Fallback>
    </mc:AlternateContent>
    <mc:AlternateContent xmlns:mc="http://schemas.openxmlformats.org/markup-compatibility/2006">
      <mc:Choice Requires="x14">
        <control shapeId="4102" r:id="rId9" name="Control 6">
          <controlPr defaultSize="0" autoPict="0" r:id="rId4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152400</xdr:colOff>
                <xdr:row>24</xdr:row>
                <xdr:rowOff>104775</xdr:rowOff>
              </to>
            </anchor>
          </controlPr>
        </control>
      </mc:Choice>
      <mc:Fallback>
        <control shapeId="4102" r:id="rId9" name="Control 6"/>
      </mc:Fallback>
    </mc:AlternateContent>
    <mc:AlternateContent xmlns:mc="http://schemas.openxmlformats.org/markup-compatibility/2006">
      <mc:Choice Requires="x14">
        <control shapeId="4103" r:id="rId10" name="Control 7">
          <controlPr defaultSize="0" autoPict="0" r:id="rId4">
            <anchor moveWithCells="1">
              <from>
                <xdr:col>1</xdr:col>
                <xdr:colOff>0</xdr:colOff>
                <xdr:row>26</xdr:row>
                <xdr:rowOff>0</xdr:rowOff>
              </from>
              <to>
                <xdr:col>1</xdr:col>
                <xdr:colOff>152400</xdr:colOff>
                <xdr:row>26</xdr:row>
                <xdr:rowOff>104775</xdr:rowOff>
              </to>
            </anchor>
          </controlPr>
        </control>
      </mc:Choice>
      <mc:Fallback>
        <control shapeId="4103" r:id="rId10" name="Control 7"/>
      </mc:Fallback>
    </mc:AlternateContent>
    <mc:AlternateContent xmlns:mc="http://schemas.openxmlformats.org/markup-compatibility/2006">
      <mc:Choice Requires="x14">
        <control shapeId="4104" r:id="rId11" name="Control 8">
          <controlPr defaultSize="0" autoPict="0" r:id="rId4">
            <anchor moveWithCells="1">
              <from>
                <xdr:col>1</xdr:col>
                <xdr:colOff>0</xdr:colOff>
                <xdr:row>27</xdr:row>
                <xdr:rowOff>0</xdr:rowOff>
              </from>
              <to>
                <xdr:col>1</xdr:col>
                <xdr:colOff>152400</xdr:colOff>
                <xdr:row>27</xdr:row>
                <xdr:rowOff>104775</xdr:rowOff>
              </to>
            </anchor>
          </controlPr>
        </control>
      </mc:Choice>
      <mc:Fallback>
        <control shapeId="4104" r:id="rId11" name="Control 8"/>
      </mc:Fallback>
    </mc:AlternateContent>
    <mc:AlternateContent xmlns:mc="http://schemas.openxmlformats.org/markup-compatibility/2006">
      <mc:Choice Requires="x14">
        <control shapeId="4105" r:id="rId12" name="Control 9">
          <controlPr defaultSize="0" autoPict="0" r:id="rId4">
            <anchor moveWithCells="1">
              <from>
                <xdr:col>1</xdr:col>
                <xdr:colOff>0</xdr:colOff>
                <xdr:row>29</xdr:row>
                <xdr:rowOff>0</xdr:rowOff>
              </from>
              <to>
                <xdr:col>1</xdr:col>
                <xdr:colOff>152400</xdr:colOff>
                <xdr:row>29</xdr:row>
                <xdr:rowOff>104775</xdr:rowOff>
              </to>
            </anchor>
          </controlPr>
        </control>
      </mc:Choice>
      <mc:Fallback>
        <control shapeId="4105" r:id="rId12" name="Control 9"/>
      </mc:Fallback>
    </mc:AlternateContent>
    <mc:AlternateContent xmlns:mc="http://schemas.openxmlformats.org/markup-compatibility/2006">
      <mc:Choice Requires="x14">
        <control shapeId="4106" r:id="rId13" name="Control 10">
          <controlPr defaultSize="0" autoPict="0" r:id="rId4">
            <anchor moveWithCells="1">
              <from>
                <xdr:col>1</xdr:col>
                <xdr:colOff>0</xdr:colOff>
                <xdr:row>43</xdr:row>
                <xdr:rowOff>0</xdr:rowOff>
              </from>
              <to>
                <xdr:col>1</xdr:col>
                <xdr:colOff>152400</xdr:colOff>
                <xdr:row>43</xdr:row>
                <xdr:rowOff>104775</xdr:rowOff>
              </to>
            </anchor>
          </controlPr>
        </control>
      </mc:Choice>
      <mc:Fallback>
        <control shapeId="4106" r:id="rId13" name="Control 10"/>
      </mc:Fallback>
    </mc:AlternateContent>
    <mc:AlternateContent xmlns:mc="http://schemas.openxmlformats.org/markup-compatibility/2006">
      <mc:Choice Requires="x14">
        <control shapeId="4107" r:id="rId14" name="Control 11">
          <controlPr defaultSize="0" autoPict="0" r:id="rId4">
            <anchor moveWithCells="1">
              <from>
                <xdr:col>1</xdr:col>
                <xdr:colOff>0</xdr:colOff>
                <xdr:row>44</xdr:row>
                <xdr:rowOff>0</xdr:rowOff>
              </from>
              <to>
                <xdr:col>1</xdr:col>
                <xdr:colOff>152400</xdr:colOff>
                <xdr:row>44</xdr:row>
                <xdr:rowOff>104775</xdr:rowOff>
              </to>
            </anchor>
          </controlPr>
        </control>
      </mc:Choice>
      <mc:Fallback>
        <control shapeId="4107" r:id="rId14" name="Control 11"/>
      </mc:Fallback>
    </mc:AlternateContent>
    <mc:AlternateContent xmlns:mc="http://schemas.openxmlformats.org/markup-compatibility/2006">
      <mc:Choice Requires="x14">
        <control shapeId="4108" r:id="rId15" name="Control 12">
          <controlPr defaultSize="0" autoPict="0" r:id="rId4">
            <anchor moveWithCells="1">
              <from>
                <xdr:col>1</xdr:col>
                <xdr:colOff>0</xdr:colOff>
                <xdr:row>54</xdr:row>
                <xdr:rowOff>0</xdr:rowOff>
              </from>
              <to>
                <xdr:col>1</xdr:col>
                <xdr:colOff>152400</xdr:colOff>
                <xdr:row>54</xdr:row>
                <xdr:rowOff>104775</xdr:rowOff>
              </to>
            </anchor>
          </controlPr>
        </control>
      </mc:Choice>
      <mc:Fallback>
        <control shapeId="4108" r:id="rId15" name="Control 12"/>
      </mc:Fallback>
    </mc:AlternateContent>
    <mc:AlternateContent xmlns:mc="http://schemas.openxmlformats.org/markup-compatibility/2006">
      <mc:Choice Requires="x14">
        <control shapeId="4109" r:id="rId16" name="Control 13">
          <controlPr defaultSize="0" autoPict="0" r:id="rId4">
            <anchor moveWithCells="1">
              <from>
                <xdr:col>1</xdr:col>
                <xdr:colOff>0</xdr:colOff>
                <xdr:row>55</xdr:row>
                <xdr:rowOff>0</xdr:rowOff>
              </from>
              <to>
                <xdr:col>1</xdr:col>
                <xdr:colOff>152400</xdr:colOff>
                <xdr:row>55</xdr:row>
                <xdr:rowOff>104775</xdr:rowOff>
              </to>
            </anchor>
          </controlPr>
        </control>
      </mc:Choice>
      <mc:Fallback>
        <control shapeId="4109" r:id="rId16" name="Control 13"/>
      </mc:Fallback>
    </mc:AlternateContent>
    <mc:AlternateContent xmlns:mc="http://schemas.openxmlformats.org/markup-compatibility/2006">
      <mc:Choice Requires="x14">
        <control shapeId="4110" r:id="rId17" name="Control 14">
          <controlPr defaultSize="0" autoPict="0" r:id="rId4">
            <anchor moveWithCells="1">
              <from>
                <xdr:col>1</xdr:col>
                <xdr:colOff>0</xdr:colOff>
                <xdr:row>59</xdr:row>
                <xdr:rowOff>0</xdr:rowOff>
              </from>
              <to>
                <xdr:col>1</xdr:col>
                <xdr:colOff>152400</xdr:colOff>
                <xdr:row>59</xdr:row>
                <xdr:rowOff>104775</xdr:rowOff>
              </to>
            </anchor>
          </controlPr>
        </control>
      </mc:Choice>
      <mc:Fallback>
        <control shapeId="4110" r:id="rId17" name="Control 14"/>
      </mc:Fallback>
    </mc:AlternateContent>
    <mc:AlternateContent xmlns:mc="http://schemas.openxmlformats.org/markup-compatibility/2006">
      <mc:Choice Requires="x14">
        <control shapeId="4111" r:id="rId18" name="Control 15">
          <controlPr defaultSize="0" autoPict="0" r:id="rId4">
            <anchor moveWithCells="1">
              <from>
                <xdr:col>1</xdr:col>
                <xdr:colOff>0</xdr:colOff>
                <xdr:row>71</xdr:row>
                <xdr:rowOff>0</xdr:rowOff>
              </from>
              <to>
                <xdr:col>1</xdr:col>
                <xdr:colOff>152400</xdr:colOff>
                <xdr:row>71</xdr:row>
                <xdr:rowOff>104775</xdr:rowOff>
              </to>
            </anchor>
          </controlPr>
        </control>
      </mc:Choice>
      <mc:Fallback>
        <control shapeId="4111" r:id="rId18" name="Control 15"/>
      </mc:Fallback>
    </mc:AlternateContent>
    <mc:AlternateContent xmlns:mc="http://schemas.openxmlformats.org/markup-compatibility/2006">
      <mc:Choice Requires="x14">
        <control shapeId="4112" r:id="rId19" name="Control 16">
          <controlPr defaultSize="0" autoPict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152400</xdr:colOff>
                <xdr:row>73</xdr:row>
                <xdr:rowOff>104775</xdr:rowOff>
              </to>
            </anchor>
          </controlPr>
        </control>
      </mc:Choice>
      <mc:Fallback>
        <control shapeId="4112" r:id="rId19" name="Control 16"/>
      </mc:Fallback>
    </mc:AlternateContent>
    <mc:AlternateContent xmlns:mc="http://schemas.openxmlformats.org/markup-compatibility/2006">
      <mc:Choice Requires="x14">
        <control shapeId="4113" r:id="rId20" name="Control 17">
          <controlPr defaultSize="0" autoPict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152400</xdr:colOff>
                <xdr:row>79</xdr:row>
                <xdr:rowOff>104775</xdr:rowOff>
              </to>
            </anchor>
          </controlPr>
        </control>
      </mc:Choice>
      <mc:Fallback>
        <control shapeId="4113" r:id="rId20" name="Control 17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topLeftCell="A13" workbookViewId="0">
      <selection activeCell="K31" sqref="K31"/>
    </sheetView>
  </sheetViews>
  <sheetFormatPr defaultRowHeight="15" x14ac:dyDescent="0.25"/>
  <cols>
    <col min="2" max="3" width="16.85546875" bestFit="1" customWidth="1"/>
    <col min="5" max="5" width="11.28515625" bestFit="1" customWidth="1"/>
    <col min="6" max="7" width="10.5703125" bestFit="1" customWidth="1"/>
    <col min="8" max="8" width="11.140625" bestFit="1" customWidth="1"/>
    <col min="10" max="10" width="16.85546875" bestFit="1" customWidth="1"/>
  </cols>
  <sheetData>
    <row r="1" spans="2:9" x14ac:dyDescent="0.25">
      <c r="B1" s="9" t="s">
        <v>246</v>
      </c>
      <c r="C1" s="9"/>
      <c r="D1" s="9"/>
      <c r="E1" s="9"/>
      <c r="F1" s="9"/>
      <c r="G1" s="9"/>
      <c r="H1" s="9"/>
      <c r="I1" s="9"/>
    </row>
    <row r="2" spans="2:9" x14ac:dyDescent="0.25">
      <c r="B2" t="s">
        <v>1</v>
      </c>
      <c r="C2" t="s">
        <v>2</v>
      </c>
      <c r="D2" t="s">
        <v>3</v>
      </c>
      <c r="E2" t="s">
        <v>233</v>
      </c>
      <c r="F2" t="s">
        <v>234</v>
      </c>
      <c r="G2" t="s">
        <v>235</v>
      </c>
      <c r="H2" t="s">
        <v>236</v>
      </c>
      <c r="I2" t="s">
        <v>237</v>
      </c>
    </row>
    <row r="3" spans="2:9" x14ac:dyDescent="0.25">
      <c r="B3" t="s">
        <v>6</v>
      </c>
      <c r="C3" t="s">
        <v>7</v>
      </c>
      <c r="D3" t="s">
        <v>8</v>
      </c>
      <c r="E3">
        <f>VLOOKUP($B3,Pressendye!$D$2:$H$57,5,0)</f>
        <v>1</v>
      </c>
      <c r="F3">
        <f>VLOOKUP($B3,'Hill of Fare'!$D$2:$H$72,5,0)</f>
        <v>1</v>
      </c>
      <c r="G3">
        <f>VLOOKUP($B3,'Mither Tap'!$D$2:$H$54,5,0)</f>
        <v>1</v>
      </c>
      <c r="H3">
        <f>VLOOKUP($B3,'Cheyne Hill'!$D$2:$H$80,5,0)</f>
        <v>1</v>
      </c>
      <c r="I3">
        <f>SUM(SMALL(E3:H3,1),SMALL(E3:H3,2),SMALL(E3:H3,3))</f>
        <v>3</v>
      </c>
    </row>
    <row r="4" spans="2:9" x14ac:dyDescent="0.25">
      <c r="B4" t="s">
        <v>20</v>
      </c>
      <c r="C4" t="s">
        <v>18</v>
      </c>
      <c r="D4" t="s">
        <v>16</v>
      </c>
      <c r="E4">
        <f>VLOOKUP($B4,Pressendye!$D$2:$H$57,5,0)</f>
        <v>1.127</v>
      </c>
      <c r="F4">
        <f>VLOOKUP($B4,'Hill of Fare'!$D$2:$H$72,5,0)</f>
        <v>1.111</v>
      </c>
      <c r="H4">
        <f>VLOOKUP($B4,'Cheyne Hill'!$D$2:$H$80,5,0)</f>
        <v>1.127</v>
      </c>
      <c r="I4">
        <f t="shared" ref="I4:I15" si="0">SUM(SMALL(E4:H4,1),SMALL(E4:H4,2),SMALL(E4:H4,3))</f>
        <v>3.3650000000000002</v>
      </c>
    </row>
    <row r="5" spans="2:9" x14ac:dyDescent="0.25">
      <c r="B5" t="s">
        <v>42</v>
      </c>
      <c r="C5" t="s">
        <v>11</v>
      </c>
      <c r="D5" t="s">
        <v>26</v>
      </c>
      <c r="E5">
        <f>VLOOKUP($B5,Pressendye!$D$2:$H$57,5,0)</f>
        <v>1.22</v>
      </c>
      <c r="F5">
        <f>VLOOKUP($B5,'Hill of Fare'!$D$2:$H$72,5,0)</f>
        <v>1.258</v>
      </c>
      <c r="G5">
        <f>VLOOKUP($B5,'Mither Tap'!$D$2:$H$54,5,0)</f>
        <v>1.323</v>
      </c>
      <c r="H5">
        <f>VLOOKUP($B5,'Cheyne Hill'!$D$2:$H$80,5,0)</f>
        <v>1.2669999999999999</v>
      </c>
      <c r="I5">
        <f t="shared" si="0"/>
        <v>3.7449999999999997</v>
      </c>
    </row>
    <row r="6" spans="2:9" x14ac:dyDescent="0.25">
      <c r="B6" t="s">
        <v>44</v>
      </c>
      <c r="C6" t="s">
        <v>18</v>
      </c>
      <c r="D6" t="s">
        <v>16</v>
      </c>
      <c r="E6">
        <f>VLOOKUP($B6,Pressendye!$D$2:$H$57,5,0)</f>
        <v>1.242</v>
      </c>
      <c r="F6">
        <f>VLOOKUP($B6,'Hill of Fare'!$D$2:$H$72,5,0)</f>
        <v>1.256</v>
      </c>
      <c r="G6">
        <f>VLOOKUP($B6,'Mither Tap'!$D$2:$H$54,5,0)</f>
        <v>1.294</v>
      </c>
      <c r="H6">
        <f>VLOOKUP($B6,'Cheyne Hill'!$D$2:$H$80,5,0)</f>
        <v>1.272</v>
      </c>
      <c r="I6">
        <f t="shared" si="0"/>
        <v>3.7700000000000005</v>
      </c>
    </row>
    <row r="7" spans="2:9" x14ac:dyDescent="0.25">
      <c r="B7" t="s">
        <v>56</v>
      </c>
      <c r="C7" t="s">
        <v>11</v>
      </c>
      <c r="D7" t="s">
        <v>16</v>
      </c>
      <c r="E7">
        <f>VLOOKUP($B7,Pressendye!$D$2:$H$57,5,0)</f>
        <v>1.327</v>
      </c>
      <c r="F7">
        <f>VLOOKUP($B7,'Hill of Fare'!$D$2:$H$72,5,0)</f>
        <v>1.3169999999999999</v>
      </c>
      <c r="G7">
        <f>VLOOKUP($B7,'Mither Tap'!$D$2:$H$54,5,0)</f>
        <v>1.3129999999999999</v>
      </c>
      <c r="H7">
        <f>VLOOKUP($B7,'Cheyne Hill'!$D$2:$H$80,5,0)</f>
        <v>1.284</v>
      </c>
      <c r="I7">
        <f t="shared" si="0"/>
        <v>3.9139999999999997</v>
      </c>
    </row>
    <row r="8" spans="2:9" x14ac:dyDescent="0.25">
      <c r="B8" t="s">
        <v>59</v>
      </c>
      <c r="C8" t="s">
        <v>18</v>
      </c>
      <c r="D8" t="s">
        <v>28</v>
      </c>
      <c r="E8">
        <f>VLOOKUP($B8,Pressendye!$D$2:$H$57,5,0)</f>
        <v>1.377</v>
      </c>
      <c r="F8">
        <f>VLOOKUP($B8,'Hill of Fare'!$D$2:$H$72,5,0)</f>
        <v>1.411</v>
      </c>
      <c r="G8">
        <f>VLOOKUP($B8,'Mither Tap'!$D$2:$H$54,5,0)</f>
        <v>1.4590000000000001</v>
      </c>
      <c r="H8">
        <f>VLOOKUP($B8,'Cheyne Hill'!$D$2:$H$80,5,0)</f>
        <v>1.417</v>
      </c>
      <c r="I8">
        <f t="shared" si="0"/>
        <v>4.2050000000000001</v>
      </c>
    </row>
    <row r="9" spans="2:9" x14ac:dyDescent="0.25">
      <c r="B9" t="s">
        <v>65</v>
      </c>
      <c r="C9" t="s">
        <v>66</v>
      </c>
      <c r="D9" t="s">
        <v>67</v>
      </c>
      <c r="E9">
        <f>VLOOKUP($B9,Pressendye!$D$2:$H$57,5,0)</f>
        <v>1.4410000000000001</v>
      </c>
      <c r="F9">
        <f>VLOOKUP($B9,'Hill of Fare'!$D$2:$H$72,5,0)</f>
        <v>1.4470000000000001</v>
      </c>
      <c r="G9">
        <f>VLOOKUP($B9,'Mither Tap'!$D$2:$H$54,5,0)</f>
        <v>1.472</v>
      </c>
      <c r="H9">
        <f>VLOOKUP($B9,'Cheyne Hill'!$D$2:$H$80,5,0)</f>
        <v>1.3879999999999999</v>
      </c>
      <c r="I9">
        <f t="shared" si="0"/>
        <v>4.2759999999999998</v>
      </c>
    </row>
    <row r="10" spans="2:9" x14ac:dyDescent="0.25">
      <c r="B10" t="s">
        <v>70</v>
      </c>
      <c r="C10" t="s">
        <v>11</v>
      </c>
      <c r="D10" t="s">
        <v>26</v>
      </c>
      <c r="E10">
        <f>VLOOKUP($B10,Pressendye!$D$2:$H$57,5,0)</f>
        <v>1.4550000000000001</v>
      </c>
      <c r="F10">
        <f>VLOOKUP($B10,'Hill of Fare'!$D$2:$H$72,5,0)</f>
        <v>1.4550000000000001</v>
      </c>
      <c r="G10">
        <f>VLOOKUP($B10,'Mither Tap'!$D$2:$H$54,5,0)</f>
        <v>1.4710000000000001</v>
      </c>
      <c r="H10">
        <f>VLOOKUP($B10,'Cheyne Hill'!$D$2:$H$80,5,0)</f>
        <v>1.4650000000000001</v>
      </c>
      <c r="I10">
        <f t="shared" si="0"/>
        <v>4.375</v>
      </c>
    </row>
    <row r="11" spans="2:9" x14ac:dyDescent="0.25">
      <c r="B11" t="s">
        <v>95</v>
      </c>
      <c r="C11" t="s">
        <v>13</v>
      </c>
      <c r="D11" t="s">
        <v>16</v>
      </c>
      <c r="F11">
        <f>VLOOKUP($B11,'Hill of Fare'!$D$2:$H$72,5,0)</f>
        <v>1.139</v>
      </c>
      <c r="G11">
        <f>VLOOKUP($B11,'Mither Tap'!$D$2:$H$54,5,0)</f>
        <v>1.1539999999999999</v>
      </c>
      <c r="H11">
        <f>VLOOKUP($B11,'Cheyne Hill'!$D$2:$H$80,5,0)</f>
        <v>1.139</v>
      </c>
      <c r="I11">
        <f t="shared" si="0"/>
        <v>3.4319999999999999</v>
      </c>
    </row>
    <row r="12" spans="2:9" x14ac:dyDescent="0.25">
      <c r="B12" t="s">
        <v>46</v>
      </c>
      <c r="C12" t="s">
        <v>47</v>
      </c>
      <c r="D12" t="s">
        <v>8</v>
      </c>
      <c r="E12">
        <f>VLOOKUP($B12,Pressendye!$D$2:$H$57,5,0)</f>
        <v>1.2629999999999999</v>
      </c>
      <c r="G12">
        <f>VLOOKUP($B12,'Mither Tap'!$D$2:$H$54,5,0)</f>
        <v>1.284</v>
      </c>
      <c r="H12">
        <f>VLOOKUP($B12,'Cheyne Hill'!$D$2:$H$80,5,0)</f>
        <v>1.2290000000000001</v>
      </c>
      <c r="I12">
        <f t="shared" si="0"/>
        <v>3.7759999999999998</v>
      </c>
    </row>
    <row r="13" spans="2:9" x14ac:dyDescent="0.25">
      <c r="B13" t="s">
        <v>119</v>
      </c>
      <c r="C13" t="s">
        <v>7</v>
      </c>
      <c r="D13" t="s">
        <v>28</v>
      </c>
      <c r="F13">
        <f>VLOOKUP($B13,'Hill of Fare'!$D$2:$H$72,5,0)</f>
        <v>1.381</v>
      </c>
      <c r="G13">
        <f>VLOOKUP($B13,'Mither Tap'!$D$2:$H$54,5,0)</f>
        <v>1.4490000000000001</v>
      </c>
      <c r="H13">
        <f>VLOOKUP($B13,'Cheyne Hill'!$D$2:$H$80,5,0)</f>
        <v>1.4610000000000001</v>
      </c>
      <c r="I13">
        <f t="shared" si="0"/>
        <v>4.2910000000000004</v>
      </c>
    </row>
    <row r="14" spans="2:9" x14ac:dyDescent="0.25">
      <c r="B14" t="s">
        <v>136</v>
      </c>
      <c r="C14" t="s">
        <v>7</v>
      </c>
      <c r="D14" t="s">
        <v>24</v>
      </c>
      <c r="F14">
        <f>VLOOKUP($B14,'Hill of Fare'!$D$2:$H$72,5,0)</f>
        <v>1.631</v>
      </c>
      <c r="G14">
        <f>VLOOKUP($B14,'Mither Tap'!$D$2:$H$54,5,0)</f>
        <v>1.6879999999999999</v>
      </c>
      <c r="H14">
        <f>VLOOKUP($B14,'Cheyne Hill'!$D$2:$H$80,5,0)</f>
        <v>1.6439999999999999</v>
      </c>
      <c r="I14">
        <f t="shared" si="0"/>
        <v>4.9630000000000001</v>
      </c>
    </row>
    <row r="15" spans="2:9" x14ac:dyDescent="0.25">
      <c r="B15" t="s">
        <v>141</v>
      </c>
      <c r="C15" t="s">
        <v>18</v>
      </c>
      <c r="D15" t="s">
        <v>142</v>
      </c>
      <c r="F15">
        <f>VLOOKUP($B15,'Hill of Fare'!$D$2:$H$72,5,0)</f>
        <v>1.9419999999999999</v>
      </c>
      <c r="G15">
        <f>VLOOKUP($B15,'Mither Tap'!$D$2:$H$54,5,0)</f>
        <v>1.827</v>
      </c>
      <c r="H15">
        <f>VLOOKUP($B15,'Cheyne Hill'!$D$2:$H$80,5,0)</f>
        <v>1.786</v>
      </c>
      <c r="I15">
        <f t="shared" si="0"/>
        <v>5.5549999999999997</v>
      </c>
    </row>
    <row r="17" spans="1:11" x14ac:dyDescent="0.25">
      <c r="A17" s="10" t="s">
        <v>252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8" spans="1:11" x14ac:dyDescent="0.25">
      <c r="A18" s="6" t="s">
        <v>250</v>
      </c>
      <c r="B18" s="6" t="s">
        <v>1</v>
      </c>
      <c r="C18" s="6" t="s">
        <v>2</v>
      </c>
      <c r="D18" s="6" t="s">
        <v>3</v>
      </c>
      <c r="E18" s="6" t="s">
        <v>251</v>
      </c>
      <c r="F18" s="6" t="s">
        <v>234</v>
      </c>
      <c r="G18" s="6" t="s">
        <v>235</v>
      </c>
      <c r="H18" s="6" t="s">
        <v>236</v>
      </c>
      <c r="I18" s="6" t="s">
        <v>237</v>
      </c>
      <c r="J18" s="8" t="s">
        <v>245</v>
      </c>
      <c r="K18" s="8"/>
    </row>
    <row r="19" spans="1:11" x14ac:dyDescent="0.25">
      <c r="A19" s="6">
        <v>1</v>
      </c>
      <c r="B19" s="6" t="s">
        <v>6</v>
      </c>
      <c r="C19" s="6" t="s">
        <v>7</v>
      </c>
      <c r="D19" s="6" t="s">
        <v>8</v>
      </c>
      <c r="E19" s="6">
        <v>1</v>
      </c>
      <c r="F19" s="6">
        <v>1</v>
      </c>
      <c r="G19" s="6">
        <v>1</v>
      </c>
      <c r="H19" s="6">
        <v>1</v>
      </c>
      <c r="I19" s="6">
        <v>3</v>
      </c>
      <c r="J19" s="7" t="str">
        <f>B19</f>
        <v xml:space="preserve">Hamish Battle </v>
      </c>
      <c r="K19" s="7" t="s">
        <v>247</v>
      </c>
    </row>
    <row r="20" spans="1:11" x14ac:dyDescent="0.25">
      <c r="A20" s="6">
        <v>2</v>
      </c>
      <c r="B20" s="6" t="s">
        <v>20</v>
      </c>
      <c r="C20" s="6" t="s">
        <v>18</v>
      </c>
      <c r="D20" s="6" t="s">
        <v>16</v>
      </c>
      <c r="E20" s="6">
        <v>1.127</v>
      </c>
      <c r="F20" s="6">
        <v>1.111</v>
      </c>
      <c r="G20" s="6"/>
      <c r="H20" s="6">
        <v>1.127</v>
      </c>
      <c r="I20" s="6">
        <v>3.3650000000000002</v>
      </c>
      <c r="J20" s="7" t="str">
        <f t="shared" ref="J20:J31" si="1">B20</f>
        <v xml:space="preserve">Jamie Ross </v>
      </c>
      <c r="K20" s="7" t="s">
        <v>238</v>
      </c>
    </row>
    <row r="21" spans="1:11" x14ac:dyDescent="0.25">
      <c r="A21" s="6">
        <v>3</v>
      </c>
      <c r="B21" s="6" t="s">
        <v>95</v>
      </c>
      <c r="C21" s="6" t="s">
        <v>13</v>
      </c>
      <c r="D21" s="6" t="s">
        <v>16</v>
      </c>
      <c r="E21" s="6"/>
      <c r="F21" s="6">
        <v>1.139</v>
      </c>
      <c r="G21" s="6">
        <v>1.1539999999999999</v>
      </c>
      <c r="H21" s="6">
        <v>1.139</v>
      </c>
      <c r="I21" s="6">
        <v>3.4319999999999999</v>
      </c>
      <c r="J21" s="7" t="str">
        <f t="shared" si="1"/>
        <v xml:space="preserve">Jason Williamson </v>
      </c>
      <c r="K21" s="7" t="s">
        <v>239</v>
      </c>
    </row>
    <row r="22" spans="1:11" x14ac:dyDescent="0.25">
      <c r="A22" s="6">
        <v>4</v>
      </c>
      <c r="B22" s="6" t="s">
        <v>42</v>
      </c>
      <c r="C22" s="6" t="s">
        <v>11</v>
      </c>
      <c r="D22" s="6" t="s">
        <v>26</v>
      </c>
      <c r="E22" s="6">
        <v>1.22</v>
      </c>
      <c r="F22" s="6">
        <v>1.258</v>
      </c>
      <c r="G22" s="6">
        <v>1.323</v>
      </c>
      <c r="H22" s="6">
        <v>1.2669999999999999</v>
      </c>
      <c r="I22" s="6">
        <v>3.7449999999999997</v>
      </c>
      <c r="J22" s="7" t="str">
        <f t="shared" si="1"/>
        <v xml:space="preserve">Kevin Heath </v>
      </c>
      <c r="K22" s="7" t="s">
        <v>240</v>
      </c>
    </row>
    <row r="23" spans="1:11" x14ac:dyDescent="0.25">
      <c r="A23" s="6">
        <v>5</v>
      </c>
      <c r="B23" s="6" t="s">
        <v>44</v>
      </c>
      <c r="C23" s="6" t="s">
        <v>18</v>
      </c>
      <c r="D23" s="6" t="s">
        <v>16</v>
      </c>
      <c r="E23" s="6">
        <v>1.242</v>
      </c>
      <c r="F23" s="6">
        <v>1.256</v>
      </c>
      <c r="G23" s="6">
        <v>1.294</v>
      </c>
      <c r="H23" s="6">
        <v>1.272</v>
      </c>
      <c r="I23" s="6">
        <v>3.7700000000000005</v>
      </c>
      <c r="J23" s="7" t="str">
        <f t="shared" si="1"/>
        <v xml:space="preserve">Bob Sheridan </v>
      </c>
      <c r="K23" s="7" t="s">
        <v>241</v>
      </c>
    </row>
    <row r="24" spans="1:11" x14ac:dyDescent="0.25">
      <c r="A24" s="6">
        <v>6</v>
      </c>
      <c r="B24" s="6" t="s">
        <v>46</v>
      </c>
      <c r="C24" s="6" t="s">
        <v>47</v>
      </c>
      <c r="D24" s="6" t="s">
        <v>8</v>
      </c>
      <c r="E24" s="6">
        <v>1.2629999999999999</v>
      </c>
      <c r="F24" s="6"/>
      <c r="G24" s="6">
        <v>1.284</v>
      </c>
      <c r="H24" s="6">
        <v>1.2290000000000001</v>
      </c>
      <c r="I24" s="6">
        <v>3.7759999999999998</v>
      </c>
      <c r="J24" s="7" t="str">
        <f t="shared" si="1"/>
        <v xml:space="preserve">Jonny McKane </v>
      </c>
      <c r="K24" s="7"/>
    </row>
    <row r="25" spans="1:11" x14ac:dyDescent="0.25">
      <c r="A25" s="6">
        <v>7</v>
      </c>
      <c r="B25" s="6" t="s">
        <v>56</v>
      </c>
      <c r="C25" s="6" t="s">
        <v>11</v>
      </c>
      <c r="D25" s="6" t="s">
        <v>16</v>
      </c>
      <c r="E25" s="6">
        <v>1.327</v>
      </c>
      <c r="F25" s="6">
        <v>1.3169999999999999</v>
      </c>
      <c r="G25" s="6">
        <v>1.3129999999999999</v>
      </c>
      <c r="H25" s="6">
        <v>1.284</v>
      </c>
      <c r="I25" s="6">
        <v>3.9139999999999997</v>
      </c>
      <c r="J25" s="7" t="str">
        <f t="shared" si="1"/>
        <v xml:space="preserve">Richard Ingram </v>
      </c>
      <c r="K25" s="7"/>
    </row>
    <row r="26" spans="1:11" x14ac:dyDescent="0.25">
      <c r="A26" s="6">
        <v>8</v>
      </c>
      <c r="B26" s="6" t="s">
        <v>59</v>
      </c>
      <c r="C26" s="6" t="s">
        <v>18</v>
      </c>
      <c r="D26" s="6" t="s">
        <v>28</v>
      </c>
      <c r="E26" s="6">
        <v>1.377</v>
      </c>
      <c r="F26" s="6">
        <v>1.411</v>
      </c>
      <c r="G26" s="6">
        <v>1.4590000000000001</v>
      </c>
      <c r="H26" s="6">
        <v>1.417</v>
      </c>
      <c r="I26" s="6">
        <v>4.2050000000000001</v>
      </c>
      <c r="J26" s="7" t="str">
        <f t="shared" si="1"/>
        <v xml:space="preserve">Marie Entwistle </v>
      </c>
      <c r="K26" s="7" t="s">
        <v>248</v>
      </c>
    </row>
    <row r="27" spans="1:11" x14ac:dyDescent="0.25">
      <c r="A27" s="6">
        <v>9</v>
      </c>
      <c r="B27" s="6" t="s">
        <v>65</v>
      </c>
      <c r="C27" s="6" t="s">
        <v>66</v>
      </c>
      <c r="D27" s="6" t="s">
        <v>67</v>
      </c>
      <c r="E27" s="6">
        <v>1.4410000000000001</v>
      </c>
      <c r="F27" s="6">
        <v>1.4470000000000001</v>
      </c>
      <c r="G27" s="6">
        <v>1.472</v>
      </c>
      <c r="H27" s="6">
        <v>1.3879999999999999</v>
      </c>
      <c r="I27" s="6">
        <v>4.2759999999999998</v>
      </c>
      <c r="J27" s="7" t="str">
        <f t="shared" si="1"/>
        <v xml:space="preserve">David Duncan </v>
      </c>
      <c r="K27" s="7" t="s">
        <v>242</v>
      </c>
    </row>
    <row r="28" spans="1:11" x14ac:dyDescent="0.25">
      <c r="A28" s="6">
        <v>10</v>
      </c>
      <c r="B28" s="6" t="s">
        <v>119</v>
      </c>
      <c r="C28" s="6" t="s">
        <v>7</v>
      </c>
      <c r="D28" s="6" t="s">
        <v>28</v>
      </c>
      <c r="E28" s="6"/>
      <c r="F28" s="6">
        <v>1.381</v>
      </c>
      <c r="G28" s="6">
        <v>1.4490000000000001</v>
      </c>
      <c r="H28" s="6">
        <v>1.4610000000000001</v>
      </c>
      <c r="I28" s="6">
        <v>4.2910000000000004</v>
      </c>
      <c r="J28" s="7" t="str">
        <f t="shared" si="1"/>
        <v xml:space="preserve">Sarah Knox </v>
      </c>
      <c r="K28" s="7" t="s">
        <v>249</v>
      </c>
    </row>
    <row r="29" spans="1:11" x14ac:dyDescent="0.25">
      <c r="A29" s="6">
        <v>11</v>
      </c>
      <c r="B29" s="6" t="s">
        <v>70</v>
      </c>
      <c r="C29" s="6" t="s">
        <v>11</v>
      </c>
      <c r="D29" s="6" t="s">
        <v>26</v>
      </c>
      <c r="E29" s="6">
        <v>1.4550000000000001</v>
      </c>
      <c r="F29" s="6">
        <v>1.4550000000000001</v>
      </c>
      <c r="G29" s="6">
        <v>1.4710000000000001</v>
      </c>
      <c r="H29" s="6">
        <v>1.4650000000000001</v>
      </c>
      <c r="I29" s="6">
        <v>4.375</v>
      </c>
      <c r="J29" s="7" t="str">
        <f t="shared" si="1"/>
        <v xml:space="preserve">Ian Hamilton </v>
      </c>
      <c r="K29" s="7" t="s">
        <v>243</v>
      </c>
    </row>
    <row r="30" spans="1:11" x14ac:dyDescent="0.25">
      <c r="A30" s="6">
        <v>12</v>
      </c>
      <c r="B30" s="6" t="s">
        <v>136</v>
      </c>
      <c r="C30" s="6" t="s">
        <v>7</v>
      </c>
      <c r="D30" s="6" t="s">
        <v>24</v>
      </c>
      <c r="E30" s="6"/>
      <c r="F30" s="6">
        <v>1.631</v>
      </c>
      <c r="G30" s="6">
        <v>1.6879999999999999</v>
      </c>
      <c r="H30" s="6">
        <v>1.6439999999999999</v>
      </c>
      <c r="I30" s="6">
        <v>4.9630000000000001</v>
      </c>
      <c r="J30" s="7" t="str">
        <f t="shared" si="1"/>
        <v xml:space="preserve">Katie May </v>
      </c>
      <c r="K30" s="7" t="s">
        <v>244</v>
      </c>
    </row>
    <row r="31" spans="1:11" x14ac:dyDescent="0.25">
      <c r="A31" s="6">
        <v>13</v>
      </c>
      <c r="B31" s="6" t="s">
        <v>141</v>
      </c>
      <c r="C31" s="6" t="s">
        <v>18</v>
      </c>
      <c r="D31" s="6" t="s">
        <v>142</v>
      </c>
      <c r="E31" s="6"/>
      <c r="F31" s="6">
        <v>1.9419999999999999</v>
      </c>
      <c r="G31" s="6">
        <v>1.827</v>
      </c>
      <c r="H31" s="6">
        <v>1.786</v>
      </c>
      <c r="I31" s="6">
        <v>5.5549999999999997</v>
      </c>
      <c r="J31" s="7" t="str">
        <f t="shared" si="1"/>
        <v xml:space="preserve">Jane Oliver </v>
      </c>
      <c r="K31" s="7" t="s">
        <v>253</v>
      </c>
    </row>
  </sheetData>
  <sortState ref="B20:I31">
    <sortCondition ref="I20:I31"/>
  </sortState>
  <mergeCells count="3">
    <mergeCell ref="J18:K18"/>
    <mergeCell ref="B1:I1"/>
    <mergeCell ref="A17:K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Pressendye</vt:lpstr>
      <vt:lpstr>Hill of Fare</vt:lpstr>
      <vt:lpstr>Mither Tap</vt:lpstr>
      <vt:lpstr>Cheyne Hill</vt:lpstr>
      <vt:lpstr>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2017-10-31T17:28:14Z</dcterms:modified>
</cp:coreProperties>
</file>